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20" documentId="13_ncr:1_{5395B38B-DD03-4763-969B-484DF20F05F2}" xr6:coauthVersionLast="47" xr6:coauthVersionMax="47" xr10:uidLastSave="{6411D000-42B9-47FA-B945-431F2A0F1BA5}"/>
  <bookViews>
    <workbookView xWindow="-108" yWindow="-108" windowWidth="23256" windowHeight="13896" tabRatio="810" xr2:uid="{00000000-000D-0000-FFFF-FFFF00000000}"/>
  </bookViews>
  <sheets>
    <sheet name="ルート表（テンプレート）" sheetId="19" r:id="rId1"/>
    <sheet name="→データベース（編集不要）" sheetId="17" r:id="rId2"/>
    <sheet name="名称" sheetId="11" r:id="rId3"/>
    <sheet name="時間" sheetId="12" r:id="rId4"/>
    <sheet name="時間 (old)" sheetId="20" r:id="rId5"/>
    <sheet name="曳行指示" sheetId="16" r:id="rId6"/>
    <sheet name="ID" sheetId="15" r:id="rId7"/>
  </sheets>
  <definedNames>
    <definedName name="_xlnm.Print_Area" localSheetId="0">'ルート表（テンプレート）'!$A$1:$K$37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12" l="1"/>
  <c r="C12" i="12"/>
  <c r="C9" i="12"/>
  <c r="I37" i="19"/>
  <c r="F37" i="19"/>
  <c r="E37" i="19"/>
  <c r="D37" i="19"/>
  <c r="C37" i="19"/>
  <c r="B37" i="19"/>
  <c r="I36" i="19"/>
  <c r="F36" i="19"/>
  <c r="E36" i="19"/>
  <c r="D36" i="19"/>
  <c r="C36" i="19"/>
  <c r="B36" i="19"/>
  <c r="I35" i="19"/>
  <c r="F35" i="19"/>
  <c r="E35" i="19"/>
  <c r="D35" i="19"/>
  <c r="C35" i="19"/>
  <c r="B35" i="19"/>
  <c r="I34" i="19"/>
  <c r="F34" i="19"/>
  <c r="E34" i="19"/>
  <c r="D34" i="19"/>
  <c r="C34" i="19"/>
  <c r="B34" i="19"/>
  <c r="I33" i="19"/>
  <c r="F33" i="19"/>
  <c r="E33" i="19"/>
  <c r="D33" i="19"/>
  <c r="C33" i="19"/>
  <c r="B33" i="19"/>
  <c r="I32" i="19"/>
  <c r="F32" i="19"/>
  <c r="E32" i="19"/>
  <c r="D32" i="19"/>
  <c r="C32" i="19"/>
  <c r="B32" i="19"/>
  <c r="I31" i="19"/>
  <c r="F31" i="19"/>
  <c r="E31" i="19"/>
  <c r="D31" i="19"/>
  <c r="C31" i="19"/>
  <c r="B31" i="19"/>
  <c r="I30" i="19"/>
  <c r="F30" i="19"/>
  <c r="E30" i="19"/>
  <c r="D30" i="19"/>
  <c r="C30" i="19"/>
  <c r="B30" i="19"/>
  <c r="I29" i="19"/>
  <c r="F29" i="19"/>
  <c r="E29" i="19"/>
  <c r="D29" i="19"/>
  <c r="C29" i="19"/>
  <c r="B29" i="19"/>
  <c r="I28" i="19"/>
  <c r="F28" i="19"/>
  <c r="E28" i="19"/>
  <c r="D28" i="19"/>
  <c r="C28" i="19"/>
  <c r="B28" i="19"/>
  <c r="I27" i="19"/>
  <c r="F27" i="19"/>
  <c r="E27" i="19"/>
  <c r="D27" i="19"/>
  <c r="C27" i="19"/>
  <c r="B27" i="19"/>
  <c r="I26" i="19"/>
  <c r="F26" i="19"/>
  <c r="E26" i="19"/>
  <c r="D26" i="19"/>
  <c r="C26" i="19"/>
  <c r="B26" i="19"/>
  <c r="I25" i="19"/>
  <c r="F25" i="19"/>
  <c r="E25" i="19"/>
  <c r="D25" i="19"/>
  <c r="C25" i="19"/>
  <c r="B25" i="19"/>
  <c r="I24" i="19"/>
  <c r="F24" i="19"/>
  <c r="E24" i="19"/>
  <c r="D24" i="19"/>
  <c r="C24" i="19"/>
  <c r="B24" i="19"/>
  <c r="I23" i="19"/>
  <c r="F23" i="19"/>
  <c r="E23" i="19"/>
  <c r="D23" i="19"/>
  <c r="C23" i="19"/>
  <c r="B23" i="19"/>
  <c r="I22" i="19"/>
  <c r="F22" i="19"/>
  <c r="E22" i="19"/>
  <c r="D22" i="19"/>
  <c r="C22" i="19"/>
  <c r="B22" i="19"/>
  <c r="I21" i="19"/>
  <c r="H21" i="19"/>
  <c r="F21" i="19"/>
  <c r="E21" i="19"/>
  <c r="C21" i="19"/>
  <c r="B21" i="19"/>
  <c r="G20" i="19"/>
  <c r="F20" i="19"/>
  <c r="E20" i="19"/>
  <c r="C20" i="19"/>
  <c r="B20" i="19"/>
  <c r="G19" i="19"/>
  <c r="F19" i="19"/>
  <c r="E19" i="19"/>
  <c r="C19" i="19"/>
  <c r="B19" i="19"/>
  <c r="G18" i="19"/>
  <c r="F18" i="19"/>
  <c r="E18" i="19"/>
  <c r="D18" i="19"/>
  <c r="C18" i="19"/>
  <c r="B18" i="19"/>
  <c r="G17" i="19"/>
  <c r="F17" i="19"/>
  <c r="E17" i="19"/>
  <c r="D17" i="19"/>
  <c r="C17" i="19"/>
  <c r="B17" i="19"/>
  <c r="G16" i="19"/>
  <c r="F16" i="19"/>
  <c r="E16" i="19"/>
  <c r="C16" i="19"/>
  <c r="B16" i="19"/>
  <c r="G15" i="19"/>
  <c r="F15" i="19"/>
  <c r="E15" i="19"/>
  <c r="C15" i="19"/>
  <c r="B15" i="19"/>
  <c r="G14" i="19"/>
  <c r="F14" i="19"/>
  <c r="E14" i="19"/>
  <c r="C14" i="19"/>
  <c r="B14" i="19"/>
  <c r="H13" i="19"/>
  <c r="F13" i="19"/>
  <c r="E13" i="19"/>
  <c r="C13" i="19"/>
  <c r="B13" i="19"/>
  <c r="G12" i="19"/>
  <c r="F12" i="19"/>
  <c r="E12" i="19"/>
  <c r="C12" i="19"/>
  <c r="B12" i="19"/>
  <c r="G11" i="19"/>
  <c r="F11" i="19"/>
  <c r="E11" i="19"/>
  <c r="C11" i="19"/>
  <c r="B11" i="19"/>
  <c r="G10" i="19"/>
  <c r="F10" i="19"/>
  <c r="E10" i="19"/>
  <c r="C10" i="19"/>
  <c r="B10" i="19"/>
  <c r="G9" i="19"/>
  <c r="F9" i="19"/>
  <c r="E9" i="19"/>
  <c r="C9" i="19"/>
  <c r="B9" i="19"/>
  <c r="G8" i="19"/>
  <c r="F8" i="19"/>
  <c r="E8" i="19"/>
  <c r="D8" i="19"/>
  <c r="C8" i="19"/>
  <c r="B8" i="19"/>
  <c r="F7" i="19"/>
  <c r="E7" i="19"/>
  <c r="C7" i="19"/>
  <c r="B7" i="19"/>
  <c r="G6" i="19"/>
  <c r="F6" i="19"/>
  <c r="E6" i="19"/>
  <c r="C6" i="19"/>
  <c r="B6" i="19"/>
  <c r="G5" i="19"/>
  <c r="F5" i="19"/>
  <c r="E5" i="19"/>
  <c r="C5" i="19"/>
  <c r="B5" i="19"/>
  <c r="G4" i="19"/>
  <c r="F4" i="19"/>
  <c r="I4" i="19" s="1"/>
  <c r="E4" i="19"/>
  <c r="C4" i="19"/>
  <c r="B4" i="19"/>
  <c r="C3" i="19"/>
  <c r="B3" i="19"/>
  <c r="G23" i="19" l="1"/>
  <c r="G27" i="19"/>
  <c r="G31" i="19"/>
  <c r="G35" i="19"/>
  <c r="G26" i="19"/>
  <c r="G30" i="19"/>
  <c r="G34" i="19"/>
  <c r="G33" i="19"/>
  <c r="G37" i="19"/>
  <c r="G24" i="19"/>
  <c r="G28" i="19"/>
  <c r="G25" i="19"/>
  <c r="G32" i="19"/>
  <c r="I5" i="19"/>
  <c r="I6" i="19" s="1"/>
  <c r="G22" i="19"/>
  <c r="G29" i="19"/>
  <c r="G36" i="19"/>
  <c r="I7" i="19" l="1"/>
  <c r="I8" i="19" s="1"/>
  <c r="I9" i="19" s="1"/>
  <c r="I10" i="19" s="1"/>
  <c r="I11" i="19" s="1"/>
  <c r="I12" i="19" s="1"/>
  <c r="G13" i="19" s="1"/>
  <c r="G7" i="19"/>
  <c r="I13" i="19" l="1"/>
  <c r="I14" i="19" s="1"/>
  <c r="I15" i="19" s="1"/>
  <c r="I16" i="19" s="1"/>
  <c r="I17" i="19" s="1"/>
  <c r="I18" i="19" s="1"/>
  <c r="I19" i="19" s="1"/>
  <c r="I20" i="19" s="1"/>
  <c r="G21" i="19" s="1"/>
  <c r="D3" i="19"/>
  <c r="D11" i="19"/>
  <c r="D15" i="19"/>
  <c r="D16" i="19"/>
  <c r="D19" i="19"/>
  <c r="D20" i="19"/>
  <c r="D13" i="19"/>
  <c r="D14" i="19"/>
  <c r="D12" i="19"/>
  <c r="D10" i="19"/>
  <c r="D9" i="19"/>
  <c r="D7" i="19"/>
  <c r="D21" i="19"/>
  <c r="D6" i="19"/>
  <c r="D5" i="19"/>
  <c r="D4" i="1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<sst xmlns="http://schemas.openxmlformats.org/spreadsheetml/2006/main" count="1930" uniqueCount="298">
  <si>
    <t>地車曳行所要時間計算シート</t>
    <rPh sb="0" eb="1">
      <t>ジ</t>
    </rPh>
    <rPh sb="1" eb="2">
      <t>グルマ</t>
    </rPh>
    <rPh sb="2" eb="3">
      <t>エイ</t>
    </rPh>
    <rPh sb="3" eb="4">
      <t>コウ</t>
    </rPh>
    <rPh sb="4" eb="6">
      <t>ショヨウ</t>
    </rPh>
    <rPh sb="6" eb="8">
      <t>ジカン</t>
    </rPh>
    <rPh sb="8" eb="10">
      <t>ケイサン</t>
    </rPh>
    <phoneticPr fontId="1"/>
  </si>
  <si>
    <t>オレンジ色のセルにルートと時刻を入力する</t>
    <rPh sb="4" eb="5">
      <t>イロ</t>
    </rPh>
    <rPh sb="13" eb="15">
      <t>ジコク</t>
    </rPh>
    <rPh sb="16" eb="18">
      <t>ニュウリョク</t>
    </rPh>
    <phoneticPr fontId="1"/>
  </si>
  <si>
    <t>場所ID</t>
    <rPh sb="0" eb="2">
      <t>バショ</t>
    </rPh>
    <phoneticPr fontId="1"/>
  </si>
  <si>
    <t>場所記号</t>
    <rPh sb="0" eb="2">
      <t>バショ</t>
    </rPh>
    <rPh sb="2" eb="4">
      <t>キゴウ</t>
    </rPh>
    <phoneticPr fontId="1"/>
  </si>
  <si>
    <t>（名称）</t>
    <rPh sb="1" eb="3">
      <t>メイショウ</t>
    </rPh>
    <phoneticPr fontId="1"/>
  </si>
  <si>
    <t>名称-公開用</t>
    <rPh sb="0" eb="2">
      <t>メイショウ</t>
    </rPh>
    <rPh sb="3" eb="6">
      <t>コウカイヨウ</t>
    </rPh>
    <phoneticPr fontId="1"/>
  </si>
  <si>
    <t>曳行指示</t>
    <rPh sb="0" eb="1">
      <t>エイ</t>
    </rPh>
    <rPh sb="1" eb="2">
      <t>コウ</t>
    </rPh>
    <rPh sb="2" eb="4">
      <t>シジ</t>
    </rPh>
    <phoneticPr fontId="1"/>
  </si>
  <si>
    <t>推定通過時間[m.s]</t>
    <rPh sb="0" eb="2">
      <t>スイテイ</t>
    </rPh>
    <rPh sb="2" eb="4">
      <t>ツウカ</t>
    </rPh>
    <rPh sb="4" eb="6">
      <t>ジカン</t>
    </rPh>
    <phoneticPr fontId="1"/>
  </si>
  <si>
    <t>到着時刻</t>
    <rPh sb="0" eb="2">
      <t>トウチャク</t>
    </rPh>
    <rPh sb="2" eb="4">
      <t>ジコク</t>
    </rPh>
    <phoneticPr fontId="1"/>
  </si>
  <si>
    <t>停車時間[m.s]</t>
    <rPh sb="0" eb="2">
      <t>テイシャ</t>
    </rPh>
    <rPh sb="2" eb="4">
      <t>ジカン</t>
    </rPh>
    <phoneticPr fontId="1"/>
  </si>
  <si>
    <t>出発時刻</t>
    <rPh sb="0" eb="2">
      <t>シュッパツ</t>
    </rPh>
    <rPh sb="2" eb="4">
      <t>ジコク</t>
    </rPh>
    <phoneticPr fontId="1"/>
  </si>
  <si>
    <t>S3</t>
  </si>
  <si>
    <t>S12</t>
  </si>
  <si>
    <t>S27</t>
  </si>
  <si>
    <t>S13</t>
  </si>
  <si>
    <t>S14</t>
  </si>
  <si>
    <t>S22</t>
  </si>
  <si>
    <t>S21</t>
  </si>
  <si>
    <t>S19</t>
  </si>
  <si>
    <t>S17</t>
  </si>
  <si>
    <t>S16</t>
  </si>
  <si>
    <t>S15</t>
  </si>
  <si>
    <t>S26</t>
  </si>
  <si>
    <t>S10</t>
  </si>
  <si>
    <t>S4</t>
  </si>
  <si>
    <t>S5</t>
  </si>
  <si>
    <t>S25</t>
  </si>
  <si>
    <t>S6</t>
  </si>
  <si>
    <t>S7</t>
  </si>
  <si>
    <t>N9</t>
  </si>
  <si>
    <t>N3</t>
  </si>
  <si>
    <t>N3</t>
    <phoneticPr fontId="1"/>
  </si>
  <si>
    <t>N4</t>
    <phoneticPr fontId="1"/>
  </si>
  <si>
    <t>N5</t>
    <phoneticPr fontId="1"/>
  </si>
  <si>
    <t>N6</t>
    <phoneticPr fontId="1"/>
  </si>
  <si>
    <t>N7</t>
    <phoneticPr fontId="1"/>
  </si>
  <si>
    <t>N8</t>
    <phoneticPr fontId="1"/>
  </si>
  <si>
    <t>F3</t>
    <phoneticPr fontId="1"/>
  </si>
  <si>
    <t>I1</t>
    <phoneticPr fontId="1"/>
  </si>
  <si>
    <t>I2</t>
    <phoneticPr fontId="1"/>
  </si>
  <si>
    <t>I13</t>
    <phoneticPr fontId="1"/>
  </si>
  <si>
    <t>I14</t>
    <phoneticPr fontId="1"/>
  </si>
  <si>
    <t>K12</t>
    <phoneticPr fontId="1"/>
  </si>
  <si>
    <t>I16</t>
    <phoneticPr fontId="1"/>
  </si>
  <si>
    <t>I17</t>
    <phoneticPr fontId="1"/>
  </si>
  <si>
    <t>I18</t>
    <phoneticPr fontId="1"/>
  </si>
  <si>
    <t>K13</t>
    <phoneticPr fontId="1"/>
  </si>
  <si>
    <t>K11</t>
    <phoneticPr fontId="1"/>
  </si>
  <si>
    <t>I3</t>
    <phoneticPr fontId="1"/>
  </si>
  <si>
    <t>I4</t>
    <phoneticPr fontId="1"/>
  </si>
  <si>
    <t>I5</t>
    <phoneticPr fontId="1"/>
  </si>
  <si>
    <t>I12</t>
    <phoneticPr fontId="1"/>
  </si>
  <si>
    <t>K9</t>
    <phoneticPr fontId="1"/>
  </si>
  <si>
    <t>I6</t>
    <phoneticPr fontId="1"/>
  </si>
  <si>
    <t>I7</t>
    <phoneticPr fontId="1"/>
  </si>
  <si>
    <t>I9</t>
    <phoneticPr fontId="1"/>
  </si>
  <si>
    <t>I11</t>
    <phoneticPr fontId="1"/>
  </si>
  <si>
    <t>K8</t>
    <phoneticPr fontId="1"/>
  </si>
  <si>
    <t>K7</t>
    <phoneticPr fontId="1"/>
  </si>
  <si>
    <t>K6</t>
    <phoneticPr fontId="1"/>
  </si>
  <si>
    <t>K5</t>
    <phoneticPr fontId="1"/>
  </si>
  <si>
    <t>K4</t>
    <phoneticPr fontId="1"/>
  </si>
  <si>
    <t>K3</t>
    <phoneticPr fontId="1"/>
  </si>
  <si>
    <t>K2</t>
    <phoneticPr fontId="1"/>
  </si>
  <si>
    <t>M11</t>
    <phoneticPr fontId="1"/>
  </si>
  <si>
    <t>M8</t>
    <phoneticPr fontId="1"/>
  </si>
  <si>
    <t>M6</t>
    <phoneticPr fontId="1"/>
  </si>
  <si>
    <t>M5</t>
    <phoneticPr fontId="1"/>
  </si>
  <si>
    <t>M15</t>
    <phoneticPr fontId="1"/>
  </si>
  <si>
    <t>M4</t>
    <phoneticPr fontId="1"/>
  </si>
  <si>
    <t>M3</t>
    <phoneticPr fontId="1"/>
  </si>
  <si>
    <t>M2</t>
    <phoneticPr fontId="1"/>
  </si>
  <si>
    <t>M1</t>
    <phoneticPr fontId="1"/>
  </si>
  <si>
    <t>F2</t>
    <phoneticPr fontId="1"/>
  </si>
  <si>
    <t>S9</t>
    <phoneticPr fontId="1"/>
  </si>
  <si>
    <t>S8</t>
    <phoneticPr fontId="1"/>
  </si>
  <si>
    <t>S7</t>
    <phoneticPr fontId="1"/>
  </si>
  <si>
    <t>N9</t>
    <phoneticPr fontId="1"/>
  </si>
  <si>
    <t>N2</t>
    <phoneticPr fontId="1"/>
  </si>
  <si>
    <t>N1</t>
    <phoneticPr fontId="1"/>
  </si>
  <si>
    <t>N17</t>
    <phoneticPr fontId="1"/>
  </si>
  <si>
    <t>N13</t>
    <phoneticPr fontId="1"/>
  </si>
  <si>
    <t>S1</t>
    <phoneticPr fontId="1"/>
  </si>
  <si>
    <t>S23</t>
    <phoneticPr fontId="1"/>
  </si>
  <si>
    <t>S2</t>
    <phoneticPr fontId="1"/>
  </si>
  <si>
    <t>S24</t>
    <phoneticPr fontId="1"/>
  </si>
  <si>
    <t>S3</t>
    <phoneticPr fontId="1"/>
  </si>
  <si>
    <t>S4</t>
    <phoneticPr fontId="1"/>
  </si>
  <si>
    <t>S5</t>
    <phoneticPr fontId="1"/>
  </si>
  <si>
    <t>S25</t>
    <phoneticPr fontId="1"/>
  </si>
  <si>
    <t>S6</t>
    <phoneticPr fontId="1"/>
  </si>
  <si>
    <t>N19</t>
    <phoneticPr fontId="1"/>
  </si>
  <si>
    <t>N20</t>
    <phoneticPr fontId="1"/>
  </si>
  <si>
    <t>N21</t>
    <phoneticPr fontId="1"/>
  </si>
  <si>
    <t>N14</t>
    <phoneticPr fontId="1"/>
  </si>
  <si>
    <t>N15</t>
    <phoneticPr fontId="1"/>
  </si>
  <si>
    <t>I15</t>
    <phoneticPr fontId="1"/>
  </si>
  <si>
    <t>K10</t>
    <phoneticPr fontId="1"/>
  </si>
  <si>
    <t>I8</t>
    <phoneticPr fontId="1"/>
  </si>
  <si>
    <t>I10</t>
    <phoneticPr fontId="1"/>
  </si>
  <si>
    <t>M13</t>
    <phoneticPr fontId="1"/>
  </si>
  <si>
    <t>M10</t>
    <phoneticPr fontId="1"/>
  </si>
  <si>
    <t>F1</t>
    <phoneticPr fontId="1"/>
  </si>
  <si>
    <t>S11</t>
    <phoneticPr fontId="1"/>
  </si>
  <si>
    <t>S16</t>
    <phoneticPr fontId="1"/>
  </si>
  <si>
    <t>S17</t>
    <phoneticPr fontId="1"/>
  </si>
  <si>
    <t>S19</t>
    <phoneticPr fontId="1"/>
  </si>
  <si>
    <t>S20</t>
    <phoneticPr fontId="1"/>
  </si>
  <si>
    <t>S22</t>
    <phoneticPr fontId="1"/>
  </si>
  <si>
    <t>S13</t>
    <phoneticPr fontId="1"/>
  </si>
  <si>
    <t>S12</t>
    <phoneticPr fontId="1"/>
  </si>
  <si>
    <t>N10</t>
    <phoneticPr fontId="1"/>
  </si>
  <si>
    <t>N11</t>
    <phoneticPr fontId="1"/>
  </si>
  <si>
    <t>N12</t>
    <phoneticPr fontId="1"/>
  </si>
  <si>
    <t>S10</t>
    <phoneticPr fontId="1"/>
  </si>
  <si>
    <t>S15</t>
    <phoneticPr fontId="1"/>
  </si>
  <si>
    <t>S26</t>
    <phoneticPr fontId="1"/>
  </si>
  <si>
    <t>S18</t>
    <phoneticPr fontId="1"/>
  </si>
  <si>
    <t>S21</t>
    <phoneticPr fontId="1"/>
  </si>
  <si>
    <t>N4</t>
  </si>
  <si>
    <t>N5</t>
  </si>
  <si>
    <t>N6</t>
  </si>
  <si>
    <t>N7</t>
  </si>
  <si>
    <t>N8</t>
  </si>
  <si>
    <t>F3</t>
  </si>
  <si>
    <t>I13</t>
  </si>
  <si>
    <t>I14</t>
  </si>
  <si>
    <t>K12</t>
  </si>
  <si>
    <t>I16</t>
  </si>
  <si>
    <t>I17</t>
  </si>
  <si>
    <t>K11</t>
  </si>
  <si>
    <t>I3</t>
  </si>
  <si>
    <t>I4</t>
  </si>
  <si>
    <t>I5</t>
  </si>
  <si>
    <t>I12</t>
  </si>
  <si>
    <t>K9</t>
  </si>
  <si>
    <t>I6</t>
  </si>
  <si>
    <t>I7</t>
  </si>
  <si>
    <t>I9</t>
  </si>
  <si>
    <t>I11</t>
  </si>
  <si>
    <t>K8</t>
  </si>
  <si>
    <t>K7</t>
  </si>
  <si>
    <t>K6</t>
  </si>
  <si>
    <t>K5</t>
  </si>
  <si>
    <t>K4</t>
  </si>
  <si>
    <t>K3</t>
  </si>
  <si>
    <t>M11</t>
  </si>
  <si>
    <t>M8</t>
  </si>
  <si>
    <t>M6</t>
  </si>
  <si>
    <t>M5</t>
  </si>
  <si>
    <t>M15</t>
  </si>
  <si>
    <t>M4</t>
  </si>
  <si>
    <t>M3</t>
  </si>
  <si>
    <t>S9</t>
  </si>
  <si>
    <t>S8</t>
  </si>
  <si>
    <t>N17</t>
  </si>
  <si>
    <t>N13</t>
  </si>
  <si>
    <t>S23</t>
  </si>
  <si>
    <t>S24</t>
  </si>
  <si>
    <t>N14</t>
  </si>
  <si>
    <t>N15</t>
  </si>
  <si>
    <t>I15</t>
  </si>
  <si>
    <t>K10</t>
  </si>
  <si>
    <t>I8</t>
  </si>
  <si>
    <t>I10</t>
  </si>
  <si>
    <t>M13</t>
  </si>
  <si>
    <t>M10</t>
  </si>
  <si>
    <t>S11</t>
  </si>
  <si>
    <t>S20</t>
  </si>
  <si>
    <t>N10</t>
  </si>
  <si>
    <t>N11</t>
  </si>
  <si>
    <t>N12</t>
  </si>
  <si>
    <t>S18</t>
  </si>
  <si>
    <t>S27</t>
    <phoneticPr fontId="1"/>
  </si>
  <si>
    <t>S28</t>
    <phoneticPr fontId="1"/>
  </si>
  <si>
    <t>S14</t>
    <phoneticPr fontId="1"/>
  </si>
  <si>
    <t>名称</t>
    <rPh sb="0" eb="2">
      <t>メイショウ</t>
    </rPh>
    <phoneticPr fontId="1"/>
  </si>
  <si>
    <t>名称（公開用）</t>
    <rPh sb="0" eb="2">
      <t>メイショウ</t>
    </rPh>
    <rPh sb="3" eb="6">
      <t>コウカイヨウ</t>
    </rPh>
    <phoneticPr fontId="1"/>
  </si>
  <si>
    <t>N16</t>
  </si>
  <si>
    <t>N18</t>
  </si>
  <si>
    <t>中山寺3丁目9</t>
    <rPh sb="0" eb="3">
      <t>ナカヤマデラ</t>
    </rPh>
    <rPh sb="4" eb="6">
      <t>チョウメ</t>
    </rPh>
    <phoneticPr fontId="1"/>
  </si>
  <si>
    <t>中山寺3丁目5-北</t>
    <rPh sb="0" eb="3">
      <t>ナカヤマデラ</t>
    </rPh>
    <rPh sb="4" eb="6">
      <t>チョウメ</t>
    </rPh>
    <rPh sb="8" eb="9">
      <t>キタ</t>
    </rPh>
    <phoneticPr fontId="1"/>
  </si>
  <si>
    <t>S28</t>
  </si>
  <si>
    <t>S99</t>
    <phoneticPr fontId="1"/>
  </si>
  <si>
    <t>M7</t>
  </si>
  <si>
    <t>M9</t>
  </si>
  <si>
    <t>M12</t>
  </si>
  <si>
    <t>M14</t>
  </si>
  <si>
    <t>M16</t>
  </si>
  <si>
    <t>K1</t>
    <phoneticPr fontId="1"/>
  </si>
  <si>
    <t>Origin</t>
    <phoneticPr fontId="1"/>
  </si>
  <si>
    <t>Destination</t>
    <phoneticPr fontId="1"/>
  </si>
  <si>
    <t>N16</t>
    <phoneticPr fontId="1"/>
  </si>
  <si>
    <t>N18</t>
    <phoneticPr fontId="1"/>
  </si>
  <si>
    <t>-</t>
    <phoneticPr fontId="1"/>
  </si>
  <si>
    <t>M7</t>
    <phoneticPr fontId="1"/>
  </si>
  <si>
    <t>M9</t>
    <phoneticPr fontId="1"/>
  </si>
  <si>
    <t>M16</t>
    <phoneticPr fontId="1"/>
  </si>
  <si>
    <t>M12</t>
    <phoneticPr fontId="1"/>
  </si>
  <si>
    <t>M14</t>
    <phoneticPr fontId="1"/>
  </si>
  <si>
    <t>左折</t>
    <rPh sb="0" eb="2">
      <t>サセツ</t>
    </rPh>
    <phoneticPr fontId="1"/>
  </si>
  <si>
    <t>直進</t>
    <rPh sb="0" eb="2">
      <t>チョクシン</t>
    </rPh>
    <phoneticPr fontId="1"/>
  </si>
  <si>
    <t>右折</t>
    <rPh sb="0" eb="2">
      <t>ウセツ</t>
    </rPh>
    <phoneticPr fontId="1"/>
  </si>
  <si>
    <t>直進</t>
  </si>
  <si>
    <t>左斜め方向</t>
  </si>
  <si>
    <t>R/S</t>
    <phoneticPr fontId="1"/>
  </si>
  <si>
    <t>左折</t>
  </si>
  <si>
    <t>L/R</t>
    <phoneticPr fontId="1"/>
  </si>
  <si>
    <t>右折</t>
  </si>
  <si>
    <t>折り返し</t>
  </si>
  <si>
    <t>右折後左折</t>
  </si>
  <si>
    <t>L/S</t>
    <phoneticPr fontId="1"/>
  </si>
  <si>
    <t>S/L</t>
    <phoneticPr fontId="1"/>
  </si>
  <si>
    <t>N</t>
    <phoneticPr fontId="1"/>
  </si>
  <si>
    <t>弐</t>
    <rPh sb="0" eb="1">
      <t>ニ</t>
    </rPh>
    <phoneticPr fontId="1"/>
  </si>
  <si>
    <t>I</t>
    <phoneticPr fontId="1"/>
  </si>
  <si>
    <t>壱</t>
    <rPh sb="0" eb="1">
      <t>イチ</t>
    </rPh>
    <phoneticPr fontId="1"/>
  </si>
  <si>
    <t>S</t>
    <phoneticPr fontId="1"/>
  </si>
  <si>
    <t>参</t>
    <rPh sb="0" eb="1">
      <t>サン</t>
    </rPh>
    <phoneticPr fontId="1"/>
  </si>
  <si>
    <t>M</t>
    <phoneticPr fontId="1"/>
  </si>
  <si>
    <t>売</t>
    <rPh sb="0" eb="1">
      <t>バイ</t>
    </rPh>
    <phoneticPr fontId="1"/>
  </si>
  <si>
    <t>K</t>
    <phoneticPr fontId="1"/>
  </si>
  <si>
    <t>国</t>
    <rPh sb="0" eb="1">
      <t>コク</t>
    </rPh>
    <phoneticPr fontId="1"/>
  </si>
  <si>
    <t>F</t>
    <phoneticPr fontId="1"/>
  </si>
  <si>
    <t>踏</t>
    <rPh sb="0" eb="1">
      <t>フ</t>
    </rPh>
    <phoneticPr fontId="1"/>
  </si>
  <si>
    <t>市杵島姫神社</t>
  </si>
  <si>
    <t>神社東</t>
  </si>
  <si>
    <t>中山寺自治会館</t>
  </si>
  <si>
    <t>中山寺山門東</t>
  </si>
  <si>
    <t>中山観音駅（北）</t>
  </si>
  <si>
    <t>勅使橋西詰</t>
  </si>
  <si>
    <t>西本衣料</t>
  </si>
  <si>
    <t>辻が池西踏切（北）</t>
  </si>
  <si>
    <t>ドエル中山</t>
  </si>
  <si>
    <t>サンライフ中山</t>
  </si>
  <si>
    <t>メゾンポステ中山</t>
  </si>
  <si>
    <t>N/A</t>
  </si>
  <si>
    <t>谷橋西詰</t>
  </si>
  <si>
    <t>中筋山手自治会館</t>
  </si>
  <si>
    <t>荘園橋北詰</t>
  </si>
  <si>
    <t>中筋山手1-11（西）</t>
  </si>
  <si>
    <t>中筋山手1-10（東）</t>
  </si>
  <si>
    <t>辻が池</t>
  </si>
  <si>
    <t>馬乗橋</t>
  </si>
  <si>
    <t>中山寺児童公園</t>
  </si>
  <si>
    <t>横山眼科</t>
  </si>
  <si>
    <t>岸田ビル</t>
  </si>
  <si>
    <t>小堀北</t>
  </si>
  <si>
    <t>小堀西</t>
  </si>
  <si>
    <t>小堀南西</t>
  </si>
  <si>
    <t>小堀中</t>
  </si>
  <si>
    <t>小堀南東</t>
  </si>
  <si>
    <t>小堀東</t>
  </si>
  <si>
    <t>中山観音駅（南）</t>
  </si>
  <si>
    <t>Amourスピカ</t>
  </si>
  <si>
    <t>阪急東地下道（南）</t>
  </si>
  <si>
    <t>大芝コーポ</t>
  </si>
  <si>
    <t>山ノ内橋西詰</t>
  </si>
  <si>
    <t>稲野マンション</t>
  </si>
  <si>
    <t>アビタ宝塚P</t>
  </si>
  <si>
    <t>中山寺西山P</t>
  </si>
  <si>
    <t>西国橋西詰</t>
  </si>
  <si>
    <t>小松電気</t>
  </si>
  <si>
    <t>大芝橋西詰</t>
  </si>
  <si>
    <t>皿池公園</t>
  </si>
  <si>
    <t>皿池公園南</t>
  </si>
  <si>
    <t>アルバ売布</t>
  </si>
  <si>
    <t>石田橋東詰</t>
  </si>
  <si>
    <t>コンフォート中山寺</t>
  </si>
  <si>
    <t>松岡ハイツ</t>
  </si>
  <si>
    <t>足洗踏切（南）</t>
  </si>
  <si>
    <t>プリメゾン栄美寿</t>
  </si>
  <si>
    <t>新足洗踏切（南）</t>
  </si>
  <si>
    <t>メゾンド売布</t>
  </si>
  <si>
    <t>フレミラ</t>
  </si>
  <si>
    <t>宝塚ロジュマン</t>
  </si>
  <si>
    <t>和田木材</t>
  </si>
  <si>
    <t>平安祭典</t>
  </si>
  <si>
    <t>JR新池踏切（北）</t>
  </si>
  <si>
    <t>別所整形外科</t>
  </si>
  <si>
    <t>国道ロジュマン前</t>
  </si>
  <si>
    <t>国道和田木材前</t>
  </si>
  <si>
    <t>国道フレミラ入口</t>
  </si>
  <si>
    <t>国道メガネ本舗</t>
  </si>
  <si>
    <t>中山寺西交差点</t>
  </si>
  <si>
    <t>阪急中山観音駅西交差点</t>
  </si>
  <si>
    <t>国道UFJ</t>
  </si>
  <si>
    <t>阪急中山観音駅交差点</t>
  </si>
  <si>
    <t>国道サロンドボヌール</t>
  </si>
  <si>
    <t>国道阪上自動車</t>
  </si>
  <si>
    <t>中筋1丁目交差点</t>
  </si>
  <si>
    <t>新足洗踏切</t>
  </si>
  <si>
    <t>足洗踏切</t>
  </si>
  <si>
    <t>辻が池西踏切</t>
  </si>
  <si>
    <t>(Web公開用に削除)</t>
  </si>
  <si>
    <t>国道 こども歯科</t>
    <rPh sb="0" eb="2">
      <t>コクドウ</t>
    </rPh>
    <rPh sb="6" eb="8">
      <t>シカ</t>
    </rPh>
    <phoneticPr fontId="1"/>
  </si>
  <si>
    <t>（ノード削除）</t>
    <rPh sb="4" eb="6">
      <t>サクジョ</t>
    </rPh>
    <phoneticPr fontId="1"/>
  </si>
  <si>
    <t>2024.9.16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</si>
</sst>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\.\ ss"/>
  </numFmts>
  <fonts count="11" x14ac:knownFonts="1"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3F3F76"/>
      <name val="BIZ UDPゴシック"/>
      <family val="2"/>
      <charset val="128"/>
      <scheme val="minor"/>
    </font>
    <font>
      <b/>
      <sz val="11"/>
      <color rgb="FFFA7D00"/>
      <name val="BIZ UDPゴシック"/>
      <family val="2"/>
      <charset val="128"/>
      <scheme val="minor"/>
    </font>
    <font>
      <sz val="11"/>
      <color theme="0"/>
      <name val="BIZ UDPゴシック"/>
      <family val="2"/>
      <charset val="128"/>
      <scheme val="minor"/>
    </font>
    <font>
      <sz val="11"/>
      <name val="BIZ UDP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18"/>
      <color theme="0"/>
      <name val="BIZ UDPゴシック"/>
      <family val="2"/>
      <charset val="128"/>
      <scheme val="major"/>
    </font>
    <font>
      <b/>
      <sz val="8"/>
      <color theme="4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</borders>
  <cellStyleXfs count="8">
    <xf numFmtId="0" fontId="0" fillId="0" borderId="0">
      <alignment vertical="center"/>
    </xf>
    <xf numFmtId="0" fontId="4" fillId="2" borderId="14" applyNumberFormat="0" applyAlignment="0" applyProtection="0">
      <alignment vertical="center"/>
    </xf>
    <xf numFmtId="0" fontId="5" fillId="3" borderId="1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17" applyNumberFormat="0" applyAlignment="0" applyProtection="0">
      <alignment vertical="center"/>
    </xf>
    <xf numFmtId="0" fontId="10" fillId="0" borderId="16">
      <alignment horizontal="center" vertical="center"/>
    </xf>
    <xf numFmtId="176" fontId="8" fillId="0" borderId="16">
      <alignment vertical="center" shrinkToFit="1"/>
    </xf>
    <xf numFmtId="20" fontId="8" fillId="0" borderId="16">
      <alignment vertical="center" shrinkToFit="1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vertical="center" shrinkToFit="1"/>
    </xf>
    <xf numFmtId="0" fontId="0" fillId="0" borderId="13" xfId="0" applyBorder="1">
      <alignment vertical="center"/>
    </xf>
    <xf numFmtId="0" fontId="4" fillId="2" borderId="14" xfId="1" applyAlignment="1">
      <alignment vertical="center" shrinkToFit="1"/>
    </xf>
    <xf numFmtId="176" fontId="4" fillId="2" borderId="14" xfId="1" applyNumberFormat="1" applyAlignment="1">
      <alignment vertical="center" shrinkToFit="1"/>
    </xf>
    <xf numFmtId="20" fontId="4" fillId="2" borderId="14" xfId="1" applyNumberFormat="1" applyAlignment="1">
      <alignment vertical="center" shrinkToFit="1"/>
    </xf>
    <xf numFmtId="0" fontId="5" fillId="3" borderId="14" xfId="2" applyAlignment="1">
      <alignment vertical="center" shrinkToFit="1"/>
    </xf>
    <xf numFmtId="176" fontId="5" fillId="3" borderId="14" xfId="2" applyNumberFormat="1" applyAlignment="1">
      <alignment vertical="center" shrinkToFit="1"/>
    </xf>
    <xf numFmtId="20" fontId="5" fillId="3" borderId="14" xfId="2" applyNumberFormat="1" applyAlignment="1">
      <alignment vertical="center" shrinkToFit="1"/>
    </xf>
    <xf numFmtId="0" fontId="6" fillId="4" borderId="14" xfId="3" applyBorder="1" applyAlignment="1">
      <alignment vertical="center" shrinkToFit="1"/>
    </xf>
    <xf numFmtId="0" fontId="6" fillId="4" borderId="0" xfId="3" applyAlignment="1">
      <alignment vertical="center" shrinkToFit="1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6" borderId="1" xfId="0" applyFont="1" applyFill="1" applyBorder="1">
      <alignment vertical="center"/>
    </xf>
    <xf numFmtId="0" fontId="7" fillId="6" borderId="0" xfId="0" applyFont="1" applyFill="1">
      <alignment vertical="center"/>
    </xf>
    <xf numFmtId="0" fontId="0" fillId="6" borderId="1" xfId="0" applyFill="1" applyBorder="1">
      <alignment vertical="center"/>
    </xf>
    <xf numFmtId="0" fontId="0" fillId="6" borderId="3" xfId="0" applyFill="1" applyBorder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4" fillId="2" borderId="14" xfId="1" applyAlignment="1">
      <alignment horizontal="center" vertical="center" shrinkToFit="1"/>
    </xf>
  </cellXfs>
  <cellStyles count="8">
    <cellStyle name="アクセント 3" xfId="3" builtinId="37"/>
    <cellStyle name="タイトル" xfId="4" builtinId="15" customBuiltin="1"/>
    <cellStyle name="計算" xfId="2" builtinId="22"/>
    <cellStyle name="見出し行" xfId="5" xr:uid="{4797C6EF-1E99-48C4-965A-9A6A8AEFBA6E}"/>
    <cellStyle name="時刻列" xfId="6" xr:uid="{EF6E8F33-E767-41BF-8CD7-21A96BC5C367}"/>
    <cellStyle name="時刻列（時分）" xfId="7" xr:uid="{8CE8E5FA-7758-4E59-946C-7D3B46D3C888}"/>
    <cellStyle name="入力" xfId="1" builtinId="20"/>
    <cellStyle name="標準" xfId="0" builtinId="0"/>
  </cellStyles>
  <dxfs count="2">
    <dxf>
      <fill>
        <patternFill>
          <bgColor rgb="FFFF7C8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349250</xdr:colOff>
      <xdr:row>1</xdr:row>
      <xdr:rowOff>17931</xdr:rowOff>
    </xdr:from>
    <xdr:to>
      <xdr:col>18</xdr:col>
      <xdr:colOff>495300</xdr:colOff>
      <xdr:row>25</xdr:row>
      <xdr:rowOff>44451</xdr:rowOff>
    </xdr:to>
    <xdr:pic>
      <xdr:nvPicPr>
        <xdr:cNvPr id="6" name="グラフィックス 5">
          <a:extLst>
            <a:ext uri="{FF2B5EF4-FFF2-40B4-BE49-F238E27FC236}">
              <a16:creationId xmlns:a16="http://schemas.microsoft.com/office/drawing/2014/main" id="{0C1E6D58-A049-0EAB-E890-176FD684CD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3734" r="20567" b="12185"/>
        <a:stretch/>
      </xdr:blipFill>
      <xdr:spPr>
        <a:xfrm>
          <a:off x="13589000" y="240181"/>
          <a:ext cx="5861050" cy="486522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7C80"/>
      </a:accent1>
      <a:accent2>
        <a:srgbClr val="FFB0B2"/>
      </a:accent2>
      <a:accent3>
        <a:srgbClr val="70AD47"/>
      </a:accent3>
      <a:accent4>
        <a:srgbClr val="C5E0B3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UDPゴシック">
      <a:majorFont>
        <a:latin typeface="BIZ UDPゴシック"/>
        <a:ea typeface="BIZ UDPゴシック"/>
        <a:cs typeface=""/>
      </a:majorFont>
      <a:minorFont>
        <a:latin typeface="BIZ UDPゴシック"/>
        <a:ea typeface="BIZ UDP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F6A5-96BD-4604-B213-BC7A7287B2F0}">
  <sheetPr>
    <tabColor theme="5"/>
    <pageSetUpPr fitToPage="1"/>
  </sheetPr>
  <dimension ref="A1:I37"/>
  <sheetViews>
    <sheetView tabSelected="1" view="pageBreakPreview" zoomScaleNormal="100" zoomScaleSheetLayoutView="100" workbookViewId="0">
      <pane xSplit="5" ySplit="2" topLeftCell="M3" activePane="bottomRight" state="frozen"/>
      <selection pane="topRight" activeCell="F1" sqref="F1"/>
      <selection pane="bottomLeft" activeCell="A6" sqref="A6"/>
      <selection pane="bottomRight" sqref="A1:E1"/>
    </sheetView>
  </sheetViews>
  <sheetFormatPr defaultColWidth="8.78515625" defaultRowHeight="16.2" x14ac:dyDescent="0.15"/>
  <cols>
    <col min="1" max="1" width="8.78515625" style="15" customWidth="1"/>
    <col min="2" max="2" width="8.78515625" style="18" customWidth="1"/>
    <col min="3" max="5" width="14.35546875" style="18" customWidth="1"/>
    <col min="6" max="6" width="9" style="18" customWidth="1"/>
    <col min="7" max="7" width="8.78515625" style="18"/>
    <col min="8" max="8" width="8.78515625" style="15"/>
    <col min="9" max="9" width="8.78515625" style="18"/>
    <col min="10" max="16384" width="8.78515625" style="13"/>
  </cols>
  <sheetData>
    <row r="1" spans="1:9" ht="17.399999999999999" x14ac:dyDescent="0.15">
      <c r="A1" s="29" t="s">
        <v>0</v>
      </c>
      <c r="B1" s="29"/>
      <c r="C1" s="29"/>
      <c r="D1" s="29"/>
      <c r="E1" s="29"/>
      <c r="F1" s="30" t="s">
        <v>1</v>
      </c>
      <c r="G1" s="30"/>
      <c r="H1" s="30"/>
      <c r="I1" s="30"/>
    </row>
    <row r="2" spans="1:9" s="22" customFormat="1" ht="12.6" x14ac:dyDescent="0.15">
      <c r="A2" s="21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9</v>
      </c>
      <c r="I2" s="21" t="s">
        <v>10</v>
      </c>
    </row>
    <row r="3" spans="1:9" x14ac:dyDescent="0.15">
      <c r="A3" s="15" t="s">
        <v>79</v>
      </c>
      <c r="B3" s="18" t="str">
        <f>VLOOKUP(LEFT(A3,1), ID!$A$1:$B$6, 2, FALSE)&amp;RIGHT(A3, LEN(A3)-1)</f>
        <v>弐1</v>
      </c>
      <c r="C3" s="18" t="str">
        <f>VLOOKUP(A3, 名称!$A$2:$B$106, 2,FALSE)</f>
        <v>市杵島姫神社</v>
      </c>
      <c r="D3" s="18" t="str">
        <f>VLOOKUP(A3, 名称!$A$2:$C$106, 3,FALSE)</f>
        <v>市杵島姫神社</v>
      </c>
      <c r="F3" s="19"/>
      <c r="H3" s="16"/>
      <c r="I3" s="17">
        <v>0.66666666666666663</v>
      </c>
    </row>
    <row r="4" spans="1:9" x14ac:dyDescent="0.15">
      <c r="A4" s="15" t="s">
        <v>82</v>
      </c>
      <c r="B4" s="18" t="str">
        <f>VLOOKUP(LEFT(A4,1), ID!$A$1:$B$6, 2, FALSE)&amp;RIGHT(A4, LEN(A4)-1)</f>
        <v>参1</v>
      </c>
      <c r="C4" s="18" t="str">
        <f>VLOOKUP(A4, 名称!$A$2:$B$106, 2,FALSE)</f>
        <v>山ノ内橋西詰</v>
      </c>
      <c r="D4" s="18" t="str">
        <f>VLOOKUP(A4, 名称!$A$2:$C$106, 3,FALSE)</f>
        <v>山ノ内橋西詰</v>
      </c>
      <c r="E4" s="19" t="str">
        <f ca="1">HLOOKUP(A5,OFFSET(曳行指示!$B$2:$K$3, MATCH(A3, 曳行指示!$A$3:$A$286, 0)-1, 0, 2, 10), 2, FALSE)</f>
        <v>直進</v>
      </c>
      <c r="F4" s="19">
        <f ca="1">TIME(0,0,HLOOKUP(A4,OFFSET(時間!$B$2:$F$3, MATCH(A3, 時間!$A$3:$A$301, 0)-1, 0, 2, 5), 2, FALSE))</f>
        <v>6.9444444444444447E-4</v>
      </c>
      <c r="G4" s="20" t="str">
        <f t="shared" ref="G4:G20" si="0">IF(AND(H4="", A5&lt;&gt;""), "-", I3+F4)</f>
        <v>-</v>
      </c>
      <c r="H4" s="16"/>
      <c r="I4" s="20">
        <f t="shared" ref="I4:I37" ca="1" si="1">IF(A5="", "-", I3+F4+H4)</f>
        <v>0.66736111111111107</v>
      </c>
    </row>
    <row r="5" spans="1:9" x14ac:dyDescent="0.15">
      <c r="A5" s="15" t="s">
        <v>84</v>
      </c>
      <c r="B5" s="18" t="str">
        <f>VLOOKUP(LEFT(A5,1), ID!$A$1:$B$6, 2, FALSE)&amp;RIGHT(A5, LEN(A5)-1)</f>
        <v>参2</v>
      </c>
      <c r="C5" s="18" t="str">
        <f>VLOOKUP(A5, 名称!$A$2:$B$106, 2,FALSE)</f>
        <v>稲野マンション</v>
      </c>
      <c r="D5" s="18" t="str">
        <f>VLOOKUP(A5, 名称!$A$2:$C$106, 3,FALSE)</f>
        <v>稲野マンション</v>
      </c>
      <c r="E5" s="19" t="str">
        <f ca="1">HLOOKUP(A6,OFFSET(曳行指示!$B$2:$K$3, MATCH(A4, 曳行指示!$A$3:$A$286, 0)-1, 0, 2, 10), 2, FALSE)</f>
        <v>直進</v>
      </c>
      <c r="F5" s="19">
        <f ca="1">TIME(0,0,HLOOKUP(A5,OFFSET(時間!$B$2:$F$3, MATCH(A4, 時間!$A$3:$A$301, 0)-1, 0, 2, 5), 2, FALSE))</f>
        <v>1.3888888888888889E-3</v>
      </c>
      <c r="G5" s="20" t="str">
        <f t="shared" si="0"/>
        <v>-</v>
      </c>
      <c r="H5" s="16"/>
      <c r="I5" s="20">
        <f t="shared" ca="1" si="1"/>
        <v>0.66874999999999996</v>
      </c>
    </row>
    <row r="6" spans="1:9" x14ac:dyDescent="0.15">
      <c r="A6" s="15" t="s">
        <v>86</v>
      </c>
      <c r="B6" s="18" t="str">
        <f>VLOOKUP(LEFT(A6,1), ID!$A$1:$B$6, 2, FALSE)&amp;RIGHT(A6, LEN(A6)-1)</f>
        <v>参3</v>
      </c>
      <c r="C6" s="18" t="str">
        <f>VLOOKUP(A6, 名称!$A$2:$B$106, 2,FALSE)</f>
        <v>アビタ宝塚P</v>
      </c>
      <c r="D6" s="18" t="str">
        <f>VLOOKUP(A6, 名称!$A$2:$C$106, 3,FALSE)</f>
        <v>アビタ宝塚P</v>
      </c>
      <c r="E6" s="19" t="str">
        <f ca="1">HLOOKUP(A7,OFFSET(曳行指示!$B$2:$K$3, MATCH(A5, 曳行指示!$A$3:$A$286, 0)-1, 0, 2, 10), 2, FALSE)</f>
        <v>右折</v>
      </c>
      <c r="F6" s="19">
        <f ca="1">TIME(0,0,HLOOKUP(A6,OFFSET(時間!$B$2:$F$3, MATCH(A5, 時間!$A$3:$A$301, 0)-1, 0, 2, 5), 2, FALSE))</f>
        <v>1.6203703703703703E-3</v>
      </c>
      <c r="G6" s="20" t="str">
        <f t="shared" si="0"/>
        <v>-</v>
      </c>
      <c r="H6" s="16"/>
      <c r="I6" s="20">
        <f t="shared" ca="1" si="1"/>
        <v>0.67037037037037028</v>
      </c>
    </row>
    <row r="7" spans="1:9" x14ac:dyDescent="0.15">
      <c r="A7" s="15" t="s">
        <v>110</v>
      </c>
      <c r="B7" s="18" t="str">
        <f>VLOOKUP(LEFT(A7,1), ID!$A$1:$B$6, 2, FALSE)&amp;RIGHT(A7, LEN(A7)-1)</f>
        <v>参12</v>
      </c>
      <c r="C7" s="18" t="str">
        <f>VLOOKUP(A7, 名称!$A$2:$B$106, 2,FALSE)</f>
        <v>(Web公開用に削除)</v>
      </c>
      <c r="D7" s="18" t="str">
        <f>VLOOKUP(A7, 名称!$A$2:$C$106, 3,FALSE)</f>
        <v>N/A</v>
      </c>
      <c r="E7" s="19" t="str">
        <f ca="1">HLOOKUP(A8,OFFSET(曳行指示!$B$2:$K$3, MATCH(A6, 曳行指示!$A$3:$A$286, 0)-1, 0, 2, 10), 2, FALSE)</f>
        <v>右折</v>
      </c>
      <c r="F7" s="19">
        <f ca="1">TIME(0,0,HLOOKUP(A7,OFFSET(時間!$B$2:$F$3, MATCH(A6, 時間!$A$3:$A$301, 0)-1, 0, 2, 5), 2, FALSE))</f>
        <v>1.8171296296296297E-3</v>
      </c>
      <c r="G7" s="20">
        <f t="shared" ca="1" si="0"/>
        <v>0.67218749999999994</v>
      </c>
      <c r="H7" s="16" t="e" vm="1">
        <v>#VALUE!</v>
      </c>
      <c r="I7" s="20" t="e">
        <f t="shared" ca="1" si="1"/>
        <v>#VALUE!</v>
      </c>
    </row>
    <row r="8" spans="1:9" x14ac:dyDescent="0.15">
      <c r="A8" s="15" t="s">
        <v>173</v>
      </c>
      <c r="B8" s="18" t="str">
        <f>VLOOKUP(LEFT(A8,1), ID!$A$1:$B$6, 2, FALSE)&amp;RIGHT(A8, LEN(A8)-1)</f>
        <v>参27</v>
      </c>
      <c r="C8" s="18" t="str">
        <f>VLOOKUP(A8, 名称!$A$2:$B$106, 2,FALSE)</f>
        <v>中山寺3丁目5-北</v>
      </c>
      <c r="D8" s="18" t="str">
        <f>VLOOKUP(A8, 名称!$A$2:$C$106, 3,FALSE)</f>
        <v>中山寺3丁目5-北</v>
      </c>
      <c r="E8" s="19" t="str">
        <f ca="1">HLOOKUP(A9,OFFSET(曳行指示!$B$2:$K$3, MATCH(A7, 曳行指示!$A$3:$A$286, 0)-1, 0, 2, 10), 2, FALSE)</f>
        <v>折り返し</v>
      </c>
      <c r="F8" s="19">
        <f ca="1">TIME(0,0,HLOOKUP(A8,OFFSET(時間!$B$2:$F$3, MATCH(A7, 時間!$A$3:$A$301, 0)-1, 0, 2, 5), 2, FALSE))</f>
        <v>2.0833333333333333E-3</v>
      </c>
      <c r="G8" s="20" t="str">
        <f t="shared" si="0"/>
        <v>-</v>
      </c>
      <c r="H8" s="16"/>
      <c r="I8" s="20" t="e">
        <f t="shared" ca="1" si="1"/>
        <v>#VALUE!</v>
      </c>
    </row>
    <row r="9" spans="1:9" x14ac:dyDescent="0.15">
      <c r="A9" s="15" t="s">
        <v>110</v>
      </c>
      <c r="B9" s="18" t="str">
        <f>VLOOKUP(LEFT(A9,1), ID!$A$1:$B$6, 2, FALSE)&amp;RIGHT(A9, LEN(A9)-1)</f>
        <v>参12</v>
      </c>
      <c r="C9" s="18" t="str">
        <f>VLOOKUP(A9, 名称!$A$2:$B$106, 2,FALSE)</f>
        <v>(Web公開用に削除)</v>
      </c>
      <c r="D9" s="18" t="str">
        <f>VLOOKUP(A9, 名称!$A$2:$C$106, 3,FALSE)</f>
        <v>N/A</v>
      </c>
      <c r="E9" s="19" t="str">
        <f ca="1">HLOOKUP(A10,OFFSET(曳行指示!$B$2:$K$3, MATCH(A8, 曳行指示!$A$3:$A$286, 0)-1, 0, 2, 10), 2, FALSE)</f>
        <v>右折</v>
      </c>
      <c r="F9" s="19">
        <f ca="1">TIME(0,0,HLOOKUP(A9,OFFSET(時間!$B$2:$F$3, MATCH(A8, 時間!$A$3:$A$301, 0)-1, 0, 2, 5), 2, FALSE))</f>
        <v>1.4699074074074074E-3</v>
      </c>
      <c r="G9" s="20" t="str">
        <f t="shared" si="0"/>
        <v>-</v>
      </c>
      <c r="H9" s="16"/>
      <c r="I9" s="20" t="e">
        <f t="shared" ca="1" si="1"/>
        <v>#VALUE!</v>
      </c>
    </row>
    <row r="10" spans="1:9" x14ac:dyDescent="0.15">
      <c r="A10" s="15" t="s">
        <v>109</v>
      </c>
      <c r="B10" s="18" t="str">
        <f>VLOOKUP(LEFT(A10,1), ID!$A$1:$B$6, 2, FALSE)&amp;RIGHT(A10, LEN(A10)-1)</f>
        <v>参13</v>
      </c>
      <c r="C10" s="18" t="str">
        <f>VLOOKUP(A10, 名称!$A$2:$B$106, 2,FALSE)</f>
        <v>アルバ売布</v>
      </c>
      <c r="D10" s="18" t="str">
        <f>VLOOKUP(A10, 名称!$A$2:$C$106, 3,FALSE)</f>
        <v>アルバ売布</v>
      </c>
      <c r="E10" s="19" t="str">
        <f ca="1">HLOOKUP(A11,OFFSET(曳行指示!$B$2:$K$3, MATCH(A9, 曳行指示!$A$3:$A$286, 0)-1, 0, 2, 10), 2, FALSE)</f>
        <v>右折</v>
      </c>
      <c r="F10" s="19">
        <f ca="1">TIME(0,0,HLOOKUP(A10,OFFSET(時間!$B$2:$F$3, MATCH(A9, 時間!$A$3:$A$301, 0)-1, 0, 2, 5), 2, FALSE))</f>
        <v>4.6296296296296298E-4</v>
      </c>
      <c r="G10" s="20" t="str">
        <f t="shared" si="0"/>
        <v>-</v>
      </c>
      <c r="H10" s="16"/>
      <c r="I10" s="20" t="e">
        <f t="shared" ca="1" si="1"/>
        <v>#VALUE!</v>
      </c>
    </row>
    <row r="11" spans="1:9" x14ac:dyDescent="0.15">
      <c r="A11" s="15" t="s">
        <v>174</v>
      </c>
      <c r="B11" s="18" t="str">
        <f>VLOOKUP(LEFT(A11,1), ID!$A$1:$B$6, 2, FALSE)&amp;RIGHT(A11, LEN(A11)-1)</f>
        <v>参28</v>
      </c>
      <c r="C11" s="18" t="str">
        <f>VLOOKUP(A11, 名称!$A$2:$B$106, 2,FALSE)</f>
        <v>松岡ハイツ</v>
      </c>
      <c r="D11" s="18" t="str">
        <f>VLOOKUP(A11, 名称!$A$2:$C$106, 3,FALSE)</f>
        <v>松岡ハイツ</v>
      </c>
      <c r="E11" s="19" t="str">
        <f ca="1">HLOOKUP(A12,OFFSET(曳行指示!$B$2:$K$3, MATCH(A10, 曳行指示!$A$3:$A$286, 0)-1, 0, 2, 10), 2, FALSE)</f>
        <v>折り返し</v>
      </c>
      <c r="F11" s="19">
        <f ca="1">TIME(0,0,HLOOKUP(A11,OFFSET(時間!$B$2:$F$3, MATCH(A10, 時間!$A$3:$A$301, 0)-1, 0, 2, 5), 2, FALSE))</f>
        <v>1.9675925925925924E-3</v>
      </c>
      <c r="G11" s="20" t="str">
        <f t="shared" si="0"/>
        <v>-</v>
      </c>
      <c r="H11" s="16"/>
      <c r="I11" s="20" t="e">
        <f t="shared" ca="1" si="1"/>
        <v>#VALUE!</v>
      </c>
    </row>
    <row r="12" spans="1:9" x14ac:dyDescent="0.15">
      <c r="A12" s="15" t="s">
        <v>109</v>
      </c>
      <c r="B12" s="18" t="str">
        <f>VLOOKUP(LEFT(A12,1), ID!$A$1:$B$6, 2, FALSE)&amp;RIGHT(A12, LEN(A12)-1)</f>
        <v>参13</v>
      </c>
      <c r="C12" s="18" t="str">
        <f>VLOOKUP(A12, 名称!$A$2:$B$106, 2,FALSE)</f>
        <v>アルバ売布</v>
      </c>
      <c r="D12" s="18" t="str">
        <f>VLOOKUP(A12, 名称!$A$2:$C$106, 3,FALSE)</f>
        <v>アルバ売布</v>
      </c>
      <c r="E12" s="19" t="str">
        <f ca="1">HLOOKUP(A13,OFFSET(曳行指示!$B$2:$K$3, MATCH(A11, 曳行指示!$A$3:$A$286, 0)-1, 0, 2, 10), 2, FALSE)</f>
        <v>右折</v>
      </c>
      <c r="F12" s="19">
        <f ca="1">TIME(0,0,HLOOKUP(A12,OFFSET(時間!$B$2:$F$3, MATCH(A11, 時間!$A$3:$A$301, 0)-1, 0, 2, 5), 2, FALSE))</f>
        <v>1.3888888888888889E-3</v>
      </c>
      <c r="G12" s="20" t="str">
        <f t="shared" si="0"/>
        <v>-</v>
      </c>
      <c r="H12" s="16"/>
      <c r="I12" s="20" t="e">
        <f t="shared" ca="1" si="1"/>
        <v>#VALUE!</v>
      </c>
    </row>
    <row r="13" spans="1:9" x14ac:dyDescent="0.15">
      <c r="A13" s="15" t="s">
        <v>175</v>
      </c>
      <c r="B13" s="18" t="str">
        <f>VLOOKUP(LEFT(A13,1), ID!$A$1:$B$6, 2, FALSE)&amp;RIGHT(A13, LEN(A13)-1)</f>
        <v>参14</v>
      </c>
      <c r="C13" s="18" t="str">
        <f>VLOOKUP(A13, 名称!$A$2:$B$106, 2,FALSE)</f>
        <v>石田橋東詰</v>
      </c>
      <c r="D13" s="18" t="str">
        <f>VLOOKUP(A13, 名称!$A$2:$C$106, 3,FALSE)</f>
        <v>石田橋東詰</v>
      </c>
      <c r="E13" s="19" t="str">
        <f ca="1">HLOOKUP(A14,OFFSET(曳行指示!$B$2:$K$3, MATCH(A12, 曳行指示!$A$3:$A$286, 0)-1, 0, 2, 10), 2, FALSE)</f>
        <v>折り返し</v>
      </c>
      <c r="F13" s="19">
        <f ca="1">TIME(0,0,HLOOKUP(A13,OFFSET(時間!$B$2:$F$3, MATCH(A12, 時間!$A$3:$A$301, 0)-1, 0, 2, 5), 2, FALSE))</f>
        <v>2.5115740740740741E-3</v>
      </c>
      <c r="G13" s="20" t="e">
        <f t="shared" ca="1" si="0"/>
        <v>#VALUE!</v>
      </c>
      <c r="H13" s="16">
        <f>TIME(0,5,0)</f>
        <v>3.472222222222222E-3</v>
      </c>
      <c r="I13" s="20" t="e">
        <f t="shared" ca="1" si="1"/>
        <v>#VALUE!</v>
      </c>
    </row>
    <row r="14" spans="1:9" x14ac:dyDescent="0.15">
      <c r="A14" s="15" t="s">
        <v>109</v>
      </c>
      <c r="B14" s="18" t="str">
        <f>VLOOKUP(LEFT(A14,1), ID!$A$1:$B$6, 2, FALSE)&amp;RIGHT(A14, LEN(A14)-1)</f>
        <v>参13</v>
      </c>
      <c r="C14" s="18" t="str">
        <f>VLOOKUP(A14, 名称!$A$2:$B$106, 2,FALSE)</f>
        <v>アルバ売布</v>
      </c>
      <c r="D14" s="18" t="str">
        <f>VLOOKUP(A14, 名称!$A$2:$C$106, 3,FALSE)</f>
        <v>アルバ売布</v>
      </c>
      <c r="E14" s="19" t="str">
        <f ca="1">HLOOKUP(A15,OFFSET(曳行指示!$B$2:$K$3, MATCH(A13, 曳行指示!$A$3:$A$286, 0)-1, 0, 2, 10), 2, FALSE)</f>
        <v>右折</v>
      </c>
      <c r="F14" s="19">
        <f ca="1">TIME(0,0,HLOOKUP(A14,OFFSET(時間!$B$2:$F$3, MATCH(A13, 時間!$A$3:$A$301, 0)-1, 0, 2, 5), 2, FALSE))</f>
        <v>1.736111111111111E-3</v>
      </c>
      <c r="G14" s="20" t="str">
        <f t="shared" si="0"/>
        <v>-</v>
      </c>
      <c r="H14" s="16"/>
      <c r="I14" s="20" t="e">
        <f t="shared" ca="1" si="1"/>
        <v>#VALUE!</v>
      </c>
    </row>
    <row r="15" spans="1:9" x14ac:dyDescent="0.15">
      <c r="A15" s="15" t="s">
        <v>108</v>
      </c>
      <c r="B15" s="18" t="str">
        <f>VLOOKUP(LEFT(A15,1), ID!$A$1:$B$6, 2, FALSE)&amp;RIGHT(A15, LEN(A15)-1)</f>
        <v>参22</v>
      </c>
      <c r="C15" s="18" t="str">
        <f>VLOOKUP(A15, 名称!$A$2:$B$106, 2,FALSE)</f>
        <v>(Web公開用に削除)</v>
      </c>
      <c r="D15" s="18" t="str">
        <f>VLOOKUP(A15, 名称!$A$2:$C$106, 3,FALSE)</f>
        <v>N/A</v>
      </c>
      <c r="E15" s="19" t="str">
        <f ca="1">HLOOKUP(A16,OFFSET(曳行指示!$B$2:$K$3, MATCH(A14, 曳行指示!$A$3:$A$286, 0)-1, 0, 2, 10), 2, FALSE)</f>
        <v>L/R</v>
      </c>
      <c r="F15" s="19">
        <f ca="1">TIME(0,0,HLOOKUP(A15,OFFSET(時間!$B$2:$F$3, MATCH(A14, 時間!$A$3:$A$301, 0)-1, 0, 2, 5), 2, FALSE))</f>
        <v>5.7870370370370367E-4</v>
      </c>
      <c r="G15" s="20" t="str">
        <f t="shared" si="0"/>
        <v>-</v>
      </c>
      <c r="H15" s="16"/>
      <c r="I15" s="20" t="e">
        <f t="shared" ca="1" si="1"/>
        <v>#VALUE!</v>
      </c>
    </row>
    <row r="16" spans="1:9" x14ac:dyDescent="0.15">
      <c r="A16" s="15" t="s">
        <v>118</v>
      </c>
      <c r="B16" s="18" t="str">
        <f>VLOOKUP(LEFT(A16,1), ID!$A$1:$B$6, 2, FALSE)&amp;RIGHT(A16, LEN(A16)-1)</f>
        <v>参21</v>
      </c>
      <c r="C16" s="18" t="str">
        <f>VLOOKUP(A16, 名称!$A$2:$B$106, 2,FALSE)</f>
        <v>(Web公開用に削除)</v>
      </c>
      <c r="D16" s="18" t="str">
        <f>VLOOKUP(A16, 名称!$A$2:$C$106, 3,FALSE)</f>
        <v>N/A</v>
      </c>
      <c r="E16" s="19" t="str">
        <f ca="1">HLOOKUP(A17,OFFSET(曳行指示!$B$2:$K$3, MATCH(A15, 曳行指示!$A$3:$A$286, 0)-1, 0, 2, 10), 2, FALSE)</f>
        <v>S/L</v>
      </c>
      <c r="F16" s="19">
        <f ca="1">TIME(0,0,HLOOKUP(A16,OFFSET(時間!$B$2:$F$3, MATCH(A15, 時間!$A$3:$A$301, 0)-1, 0, 2, 5), 2, FALSE))</f>
        <v>1.1574074074074073E-3</v>
      </c>
      <c r="G16" s="20" t="str">
        <f t="shared" si="0"/>
        <v>-</v>
      </c>
      <c r="H16" s="16"/>
      <c r="I16" s="20" t="e">
        <f t="shared" ca="1" si="1"/>
        <v>#VALUE!</v>
      </c>
    </row>
    <row r="17" spans="1:9" x14ac:dyDescent="0.15">
      <c r="A17" s="15" t="s">
        <v>106</v>
      </c>
      <c r="B17" s="18" t="str">
        <f>VLOOKUP(LEFT(A17,1), ID!$A$1:$B$6, 2, FALSE)&amp;RIGHT(A17, LEN(A17)-1)</f>
        <v>参19</v>
      </c>
      <c r="C17" s="18" t="str">
        <f>VLOOKUP(A17, 名称!$A$2:$B$106, 2,FALSE)</f>
        <v>中山寺3丁目9</v>
      </c>
      <c r="D17" s="18" t="str">
        <f>VLOOKUP(A17, 名称!$A$2:$C$106, 3,FALSE)</f>
        <v>中山寺3丁目9</v>
      </c>
      <c r="E17" s="19" t="str">
        <f ca="1">HLOOKUP(A18,OFFSET(曳行指示!$B$2:$K$3, MATCH(A16, 曳行指示!$A$3:$A$286, 0)-1, 0, 2, 10), 2, FALSE)</f>
        <v>直進</v>
      </c>
      <c r="F17" s="19">
        <f ca="1">TIME(0,0,HLOOKUP(A17,OFFSET(時間!$B$2:$F$3, MATCH(A16, 時間!$A$3:$A$301, 0)-1, 0, 2, 5), 2, FALSE))</f>
        <v>2.8935185185185184E-3</v>
      </c>
      <c r="G17" s="20" t="str">
        <f t="shared" si="0"/>
        <v>-</v>
      </c>
      <c r="H17" s="16"/>
      <c r="I17" s="20" t="e">
        <f t="shared" ca="1" si="1"/>
        <v>#VALUE!</v>
      </c>
    </row>
    <row r="18" spans="1:9" x14ac:dyDescent="0.15">
      <c r="A18" s="15" t="s">
        <v>105</v>
      </c>
      <c r="B18" s="18" t="str">
        <f>VLOOKUP(LEFT(A18,1), ID!$A$1:$B$6, 2, FALSE)&amp;RIGHT(A18, LEN(A18)-1)</f>
        <v>参17</v>
      </c>
      <c r="C18" s="18" t="str">
        <f>VLOOKUP(A18, 名称!$A$2:$B$106, 2,FALSE)</f>
        <v>中山寺3丁目9</v>
      </c>
      <c r="D18" s="18" t="str">
        <f>VLOOKUP(A18, 名称!$A$2:$C$106, 3,FALSE)</f>
        <v>中山寺3丁目9</v>
      </c>
      <c r="E18" s="19" t="str">
        <f ca="1">HLOOKUP(A19,OFFSET(曳行指示!$B$2:$K$3, MATCH(A17, 曳行指示!$A$3:$A$286, 0)-1, 0, 2, 10), 2, FALSE)</f>
        <v>左折</v>
      </c>
      <c r="F18" s="19">
        <f ca="1">TIME(0,0,HLOOKUP(A18,OFFSET(時間!$B$2:$F$3, MATCH(A17, 時間!$A$3:$A$301, 0)-1, 0, 2, 5), 2, FALSE))</f>
        <v>5.7870370370370367E-4</v>
      </c>
      <c r="G18" s="20" t="str">
        <f t="shared" si="0"/>
        <v>-</v>
      </c>
      <c r="H18" s="16"/>
      <c r="I18" s="20" t="e">
        <f t="shared" ca="1" si="1"/>
        <v>#VALUE!</v>
      </c>
    </row>
    <row r="19" spans="1:9" x14ac:dyDescent="0.15">
      <c r="A19" s="15" t="s">
        <v>104</v>
      </c>
      <c r="B19" s="18" t="str">
        <f>VLOOKUP(LEFT(A19,1), ID!$A$1:$B$6, 2, FALSE)&amp;RIGHT(A19, LEN(A19)-1)</f>
        <v>参16</v>
      </c>
      <c r="C19" s="18" t="str">
        <f>VLOOKUP(A19, 名称!$A$2:$B$106, 2,FALSE)</f>
        <v>(Web公開用に削除)</v>
      </c>
      <c r="D19" s="18" t="str">
        <f>VLOOKUP(A19, 名称!$A$2:$C$106, 3,FALSE)</f>
        <v>N/A</v>
      </c>
      <c r="E19" s="19" t="str">
        <f ca="1">HLOOKUP(A20,OFFSET(曳行指示!$B$2:$K$3, MATCH(A18, 曳行指示!$A$3:$A$286, 0)-1, 0, 2, 10), 2, FALSE)</f>
        <v>左折</v>
      </c>
      <c r="F19" s="19">
        <f ca="1">TIME(0,0,HLOOKUP(A19,OFFSET(時間!$B$2:$F$3, MATCH(A18, 時間!$A$3:$A$301, 0)-1, 0, 2, 5), 2, FALSE))</f>
        <v>1.5046296296296296E-3</v>
      </c>
      <c r="G19" s="20" t="str">
        <f t="shared" si="0"/>
        <v>-</v>
      </c>
      <c r="H19" s="16"/>
      <c r="I19" s="20" t="e">
        <f t="shared" ca="1" si="1"/>
        <v>#VALUE!</v>
      </c>
    </row>
    <row r="20" spans="1:9" x14ac:dyDescent="0.15">
      <c r="A20" s="15" t="s">
        <v>115</v>
      </c>
      <c r="B20" s="18" t="str">
        <f>VLOOKUP(LEFT(A20,1), ID!$A$1:$B$6, 2, FALSE)&amp;RIGHT(A20, LEN(A20)-1)</f>
        <v>参15</v>
      </c>
      <c r="C20" s="18" t="str">
        <f>VLOOKUP(A20, 名称!$A$2:$B$106, 2,FALSE)</f>
        <v>(Web公開用に削除)</v>
      </c>
      <c r="D20" s="18" t="str">
        <f>VLOOKUP(A20, 名称!$A$2:$C$106, 3,FALSE)</f>
        <v>N/A</v>
      </c>
      <c r="E20" s="19" t="str">
        <f ca="1">HLOOKUP(A21,OFFSET(曳行指示!$B$2:$K$3, MATCH(A19, 曳行指示!$A$3:$A$286, 0)-1, 0, 2, 10), 2, FALSE)</f>
        <v>L/R</v>
      </c>
      <c r="F20" s="19">
        <f ca="1">TIME(0,0,HLOOKUP(A20,OFFSET(時間!$B$2:$F$3, MATCH(A19, 時間!$A$3:$A$301, 0)-1, 0, 2, 5), 2, FALSE))</f>
        <v>9.2592592592592596E-4</v>
      </c>
      <c r="G20" s="20" t="str">
        <f t="shared" si="0"/>
        <v>-</v>
      </c>
      <c r="H20" s="16"/>
      <c r="I20" s="20" t="e">
        <f t="shared" ca="1" si="1"/>
        <v>#VALUE!</v>
      </c>
    </row>
    <row r="21" spans="1:9" x14ac:dyDescent="0.15">
      <c r="A21" s="15" t="s">
        <v>114</v>
      </c>
      <c r="B21" s="18" t="str">
        <f>VLOOKUP(LEFT(A21,1), ID!$A$1:$B$6, 2, FALSE)&amp;RIGHT(A21, LEN(A21)-1)</f>
        <v>参10</v>
      </c>
      <c r="C21" s="18" t="str">
        <f>VLOOKUP(A21, 名称!$A$2:$B$106, 2,FALSE)</f>
        <v>皿池公園</v>
      </c>
      <c r="D21" s="18" t="str">
        <f>VLOOKUP(A21, 名称!$A$2:$C$106, 3,FALSE)</f>
        <v>皿池公園</v>
      </c>
      <c r="E21" s="19" t="e">
        <f ca="1">HLOOKUP(A22,OFFSET(曳行指示!$B$2:$K$3, MATCH(A20, 曳行指示!$A$3:$A$286, 0)-1, 0, 2, 10), 2, FALSE)</f>
        <v>#N/A</v>
      </c>
      <c r="F21" s="19">
        <f ca="1">TIME(0,0,HLOOKUP(A21,OFFSET(時間!$B$2:$F$3, MATCH(A20, 時間!$A$3:$A$301, 0)-1, 0, 2, 5), 2, FALSE))</f>
        <v>1.3888888888888889E-3</v>
      </c>
      <c r="G21" s="20" t="e">
        <f ca="1">IF(AND(H21="", A22&lt;&gt;""), "-", I20+F21)</f>
        <v>#VALUE!</v>
      </c>
      <c r="H21" s="16">
        <f>TIME(0,5,0)</f>
        <v>3.472222222222222E-3</v>
      </c>
      <c r="I21" s="20" t="str">
        <f t="shared" si="1"/>
        <v>-</v>
      </c>
    </row>
    <row r="22" spans="1:9" x14ac:dyDescent="0.15">
      <c r="B22" s="18" t="e">
        <f>VLOOKUP(LEFT(A22,1), ID!$A$1:$B$6, 2, FALSE)&amp;RIGHT(A22, LEN(A22)-1)</f>
        <v>#N/A</v>
      </c>
      <c r="C22" s="18" t="e">
        <f>VLOOKUP(A22, 名称!$A$2:$B$106, 2,FALSE)</f>
        <v>#N/A</v>
      </c>
      <c r="D22" s="18" t="e">
        <f>VLOOKUP(A22, 名称!$A$2:$C$106, 3,FALSE)</f>
        <v>#N/A</v>
      </c>
      <c r="E22" s="19" t="e">
        <f ca="1">HLOOKUP(A23,OFFSET(曳行指示!$B$2:$K$3, MATCH(A21, 曳行指示!$A$3:$A$286, 0)-1, 0, 2, 10), 2, FALSE)</f>
        <v>#N/A</v>
      </c>
      <c r="F22" s="19" t="e">
        <f ca="1">TIME(0,0,HLOOKUP(A22,OFFSET(時間!$B$2:$F$3, MATCH(A21, 時間!$A$3:$A$301, 0)-1, 0, 2, 5), 2, FALSE))</f>
        <v>#N/A</v>
      </c>
      <c r="G22" s="20" t="e">
        <f t="shared" ref="G22:G37" ca="1" si="2">IF(AND(H22="", A23&lt;&gt;""), "-", I21+F22)</f>
        <v>#VALUE!</v>
      </c>
      <c r="H22" s="16"/>
      <c r="I22" s="20" t="str">
        <f t="shared" si="1"/>
        <v>-</v>
      </c>
    </row>
    <row r="23" spans="1:9" x14ac:dyDescent="0.15">
      <c r="B23" s="18" t="e">
        <f>VLOOKUP(LEFT(A23,1), ID!$A$1:$B$6, 2, FALSE)&amp;RIGHT(A23, LEN(A23)-1)</f>
        <v>#N/A</v>
      </c>
      <c r="C23" s="18" t="e">
        <f>VLOOKUP(A23, 名称!$A$2:$B$106, 2,FALSE)</f>
        <v>#N/A</v>
      </c>
      <c r="D23" s="18" t="e">
        <f>VLOOKUP(A23, 名称!$A$2:$C$106, 3,FALSE)</f>
        <v>#N/A</v>
      </c>
      <c r="E23" s="19" t="e">
        <f ca="1">HLOOKUP(A24,OFFSET(曳行指示!$B$2:$K$3, MATCH(A22, 曳行指示!$A$3:$A$286, 0)-1, 0, 2, 10), 2, FALSE)</f>
        <v>#N/A</v>
      </c>
      <c r="F23" s="19" t="e">
        <f ca="1">TIME(0,0,HLOOKUP(A23,OFFSET(時間!$B$2:$F$3, MATCH(A22, 時間!$A$3:$A$301, 0)-1, 0, 2, 5), 2, FALSE))</f>
        <v>#N/A</v>
      </c>
      <c r="G23" s="20" t="e">
        <f t="shared" ca="1" si="2"/>
        <v>#VALUE!</v>
      </c>
      <c r="H23" s="16"/>
      <c r="I23" s="20" t="str">
        <f t="shared" si="1"/>
        <v>-</v>
      </c>
    </row>
    <row r="24" spans="1:9" x14ac:dyDescent="0.15">
      <c r="B24" s="18" t="e">
        <f>VLOOKUP(LEFT(A24,1), ID!$A$1:$B$6, 2, FALSE)&amp;RIGHT(A24, LEN(A24)-1)</f>
        <v>#N/A</v>
      </c>
      <c r="C24" s="18" t="e">
        <f>VLOOKUP(A24, 名称!$A$2:$B$106, 2,FALSE)</f>
        <v>#N/A</v>
      </c>
      <c r="D24" s="18" t="e">
        <f>VLOOKUP(A24, 名称!$A$2:$C$106, 3,FALSE)</f>
        <v>#N/A</v>
      </c>
      <c r="E24" s="19" t="e">
        <f ca="1">HLOOKUP(A25,OFFSET(曳行指示!$B$2:$K$3, MATCH(A23, 曳行指示!$A$3:$A$286, 0)-1, 0, 2, 10), 2, FALSE)</f>
        <v>#N/A</v>
      </c>
      <c r="F24" s="19" t="e">
        <f ca="1">TIME(0,0,HLOOKUP(A24,OFFSET(時間!$B$2:$F$3, MATCH(A23, 時間!$A$3:$A$301, 0)-1, 0, 2, 5), 2, FALSE))</f>
        <v>#N/A</v>
      </c>
      <c r="G24" s="20" t="e">
        <f t="shared" ca="1" si="2"/>
        <v>#VALUE!</v>
      </c>
      <c r="H24" s="16"/>
      <c r="I24" s="20" t="str">
        <f t="shared" si="1"/>
        <v>-</v>
      </c>
    </row>
    <row r="25" spans="1:9" x14ac:dyDescent="0.15">
      <c r="B25" s="18" t="e">
        <f>VLOOKUP(LEFT(A25,1), ID!$A$1:$B$6, 2, FALSE)&amp;RIGHT(A25, LEN(A25)-1)</f>
        <v>#N/A</v>
      </c>
      <c r="C25" s="18" t="e">
        <f>VLOOKUP(A25, 名称!$A$2:$B$106, 2,FALSE)</f>
        <v>#N/A</v>
      </c>
      <c r="D25" s="18" t="e">
        <f>VLOOKUP(A25, 名称!$A$2:$C$106, 3,FALSE)</f>
        <v>#N/A</v>
      </c>
      <c r="E25" s="19" t="e">
        <f ca="1">HLOOKUP(A26,OFFSET(曳行指示!$B$2:$K$3, MATCH(A24, 曳行指示!$A$3:$A$286, 0)-1, 0, 2, 10), 2, FALSE)</f>
        <v>#N/A</v>
      </c>
      <c r="F25" s="19" t="e">
        <f ca="1">TIME(0,0,HLOOKUP(A25,OFFSET(時間!$B$2:$F$3, MATCH(A24, 時間!$A$3:$A$301, 0)-1, 0, 2, 5), 2, FALSE))</f>
        <v>#N/A</v>
      </c>
      <c r="G25" s="20" t="e">
        <f t="shared" ca="1" si="2"/>
        <v>#VALUE!</v>
      </c>
      <c r="H25" s="16"/>
      <c r="I25" s="20" t="str">
        <f t="shared" si="1"/>
        <v>-</v>
      </c>
    </row>
    <row r="26" spans="1:9" x14ac:dyDescent="0.15">
      <c r="B26" s="18" t="e">
        <f>VLOOKUP(LEFT(A26,1), ID!$A$1:$B$6, 2, FALSE)&amp;RIGHT(A26, LEN(A26)-1)</f>
        <v>#N/A</v>
      </c>
      <c r="C26" s="18" t="e">
        <f>VLOOKUP(A26, 名称!$A$2:$B$106, 2,FALSE)</f>
        <v>#N/A</v>
      </c>
      <c r="D26" s="18" t="e">
        <f>VLOOKUP(A26, 名称!$A$2:$C$106, 3,FALSE)</f>
        <v>#N/A</v>
      </c>
      <c r="E26" s="19" t="e">
        <f ca="1">HLOOKUP(A27,OFFSET(曳行指示!$B$2:$K$3, MATCH(A25, 曳行指示!$A$3:$A$286, 0)-1, 0, 2, 10), 2, FALSE)</f>
        <v>#N/A</v>
      </c>
      <c r="F26" s="19" t="e">
        <f ca="1">TIME(0,0,HLOOKUP(A26,OFFSET(時間!$B$2:$F$3, MATCH(A25, 時間!$A$3:$A$301, 0)-1, 0, 2, 5), 2, FALSE))</f>
        <v>#N/A</v>
      </c>
      <c r="G26" s="20" t="e">
        <f t="shared" ca="1" si="2"/>
        <v>#VALUE!</v>
      </c>
      <c r="H26" s="16"/>
      <c r="I26" s="20" t="str">
        <f t="shared" si="1"/>
        <v>-</v>
      </c>
    </row>
    <row r="27" spans="1:9" x14ac:dyDescent="0.15">
      <c r="B27" s="18" t="e">
        <f>VLOOKUP(LEFT(A27,1), ID!$A$1:$B$6, 2, FALSE)&amp;RIGHT(A27, LEN(A27)-1)</f>
        <v>#N/A</v>
      </c>
      <c r="C27" s="18" t="e">
        <f>VLOOKUP(A27, 名称!$A$2:$B$106, 2,FALSE)</f>
        <v>#N/A</v>
      </c>
      <c r="D27" s="18" t="e">
        <f>VLOOKUP(A27, 名称!$A$2:$C$106, 3,FALSE)</f>
        <v>#N/A</v>
      </c>
      <c r="E27" s="19" t="e">
        <f ca="1">HLOOKUP(A28,OFFSET(曳行指示!$B$2:$K$3, MATCH(A26, 曳行指示!$A$3:$A$286, 0)-1, 0, 2, 10), 2, FALSE)</f>
        <v>#N/A</v>
      </c>
      <c r="F27" s="19" t="e">
        <f ca="1">TIME(0,0,HLOOKUP(A27,OFFSET(時間!$B$2:$F$3, MATCH(A26, 時間!$A$3:$A$301, 0)-1, 0, 2, 5), 2, FALSE))</f>
        <v>#N/A</v>
      </c>
      <c r="G27" s="20" t="e">
        <f t="shared" ca="1" si="2"/>
        <v>#VALUE!</v>
      </c>
      <c r="H27" s="16"/>
      <c r="I27" s="20" t="str">
        <f t="shared" si="1"/>
        <v>-</v>
      </c>
    </row>
    <row r="28" spans="1:9" x14ac:dyDescent="0.15">
      <c r="B28" s="18" t="e">
        <f>VLOOKUP(LEFT(A28,1), ID!$A$1:$B$6, 2, FALSE)&amp;RIGHT(A28, LEN(A28)-1)</f>
        <v>#N/A</v>
      </c>
      <c r="C28" s="18" t="e">
        <f>VLOOKUP(A28, 名称!$A$2:$B$106, 2,FALSE)</f>
        <v>#N/A</v>
      </c>
      <c r="D28" s="18" t="e">
        <f>VLOOKUP(A28, 名称!$A$2:$C$106, 3,FALSE)</f>
        <v>#N/A</v>
      </c>
      <c r="E28" s="19" t="e">
        <f ca="1">HLOOKUP(A29,OFFSET(曳行指示!$B$2:$K$3, MATCH(A27, 曳行指示!$A$3:$A$286, 0)-1, 0, 2, 10), 2, FALSE)</f>
        <v>#N/A</v>
      </c>
      <c r="F28" s="19" t="e">
        <f ca="1">TIME(0,0,HLOOKUP(A28,OFFSET(時間!$B$2:$F$3, MATCH(A27, 時間!$A$3:$A$301, 0)-1, 0, 2, 5), 2, FALSE))</f>
        <v>#N/A</v>
      </c>
      <c r="G28" s="20" t="e">
        <f t="shared" ca="1" si="2"/>
        <v>#VALUE!</v>
      </c>
      <c r="H28" s="16"/>
      <c r="I28" s="20" t="str">
        <f t="shared" si="1"/>
        <v>-</v>
      </c>
    </row>
    <row r="29" spans="1:9" x14ac:dyDescent="0.15">
      <c r="B29" s="18" t="e">
        <f>VLOOKUP(LEFT(A29,1), ID!$A$1:$B$6, 2, FALSE)&amp;RIGHT(A29, LEN(A29)-1)</f>
        <v>#N/A</v>
      </c>
      <c r="C29" s="18" t="e">
        <f>VLOOKUP(A29, 名称!$A$2:$B$106, 2,FALSE)</f>
        <v>#N/A</v>
      </c>
      <c r="D29" s="18" t="e">
        <f>VLOOKUP(A29, 名称!$A$2:$C$106, 3,FALSE)</f>
        <v>#N/A</v>
      </c>
      <c r="E29" s="19" t="e">
        <f ca="1">HLOOKUP(A30,OFFSET(曳行指示!$B$2:$K$3, MATCH(A28, 曳行指示!$A$3:$A$286, 0)-1, 0, 2, 10), 2, FALSE)</f>
        <v>#N/A</v>
      </c>
      <c r="F29" s="19" t="e">
        <f ca="1">TIME(0,0,HLOOKUP(A29,OFFSET(時間!$B$2:$F$3, MATCH(A28, 時間!$A$3:$A$301, 0)-1, 0, 2, 5), 2, FALSE))</f>
        <v>#N/A</v>
      </c>
      <c r="G29" s="20" t="e">
        <f t="shared" ca="1" si="2"/>
        <v>#VALUE!</v>
      </c>
      <c r="H29" s="16"/>
      <c r="I29" s="20" t="str">
        <f t="shared" si="1"/>
        <v>-</v>
      </c>
    </row>
    <row r="30" spans="1:9" x14ac:dyDescent="0.15">
      <c r="B30" s="18" t="e">
        <f>VLOOKUP(LEFT(A30,1), ID!$A$1:$B$6, 2, FALSE)&amp;RIGHT(A30, LEN(A30)-1)</f>
        <v>#N/A</v>
      </c>
      <c r="C30" s="18" t="e">
        <f>VLOOKUP(A30, 名称!$A$2:$B$106, 2,FALSE)</f>
        <v>#N/A</v>
      </c>
      <c r="D30" s="18" t="e">
        <f>VLOOKUP(A30, 名称!$A$2:$C$106, 3,FALSE)</f>
        <v>#N/A</v>
      </c>
      <c r="E30" s="19" t="e">
        <f ca="1">HLOOKUP(A31,OFFSET(曳行指示!$B$2:$K$3, MATCH(A29, 曳行指示!$A$3:$A$286, 0)-1, 0, 2, 10), 2, FALSE)</f>
        <v>#N/A</v>
      </c>
      <c r="F30" s="19" t="e">
        <f ca="1">TIME(0,0,HLOOKUP(A30,OFFSET(時間!$B$2:$F$3, MATCH(A29, 時間!$A$3:$A$301, 0)-1, 0, 2, 5), 2, FALSE))</f>
        <v>#N/A</v>
      </c>
      <c r="G30" s="20" t="e">
        <f t="shared" ca="1" si="2"/>
        <v>#VALUE!</v>
      </c>
      <c r="H30" s="16"/>
      <c r="I30" s="20" t="str">
        <f t="shared" si="1"/>
        <v>-</v>
      </c>
    </row>
    <row r="31" spans="1:9" x14ac:dyDescent="0.15">
      <c r="B31" s="18" t="e">
        <f>VLOOKUP(LEFT(A31,1), ID!$A$1:$B$6, 2, FALSE)&amp;RIGHT(A31, LEN(A31)-1)</f>
        <v>#N/A</v>
      </c>
      <c r="C31" s="18" t="e">
        <f>VLOOKUP(A31, 名称!$A$2:$B$106, 2,FALSE)</f>
        <v>#N/A</v>
      </c>
      <c r="D31" s="18" t="e">
        <f>VLOOKUP(A31, 名称!$A$2:$C$106, 3,FALSE)</f>
        <v>#N/A</v>
      </c>
      <c r="E31" s="19" t="e">
        <f ca="1">HLOOKUP(A32,OFFSET(曳行指示!$B$2:$K$3, MATCH(A30, 曳行指示!$A$3:$A$286, 0)-1, 0, 2, 10), 2, FALSE)</f>
        <v>#N/A</v>
      </c>
      <c r="F31" s="19" t="e">
        <f ca="1">TIME(0,0,HLOOKUP(A31,OFFSET(時間!$B$2:$F$3, MATCH(A30, 時間!$A$3:$A$301, 0)-1, 0, 2, 5), 2, FALSE))</f>
        <v>#N/A</v>
      </c>
      <c r="G31" s="20" t="e">
        <f t="shared" ca="1" si="2"/>
        <v>#VALUE!</v>
      </c>
      <c r="H31" s="16"/>
      <c r="I31" s="20" t="str">
        <f t="shared" si="1"/>
        <v>-</v>
      </c>
    </row>
    <row r="32" spans="1:9" x14ac:dyDescent="0.15">
      <c r="B32" s="18" t="e">
        <f>VLOOKUP(LEFT(A32,1), ID!$A$1:$B$6, 2, FALSE)&amp;RIGHT(A32, LEN(A32)-1)</f>
        <v>#N/A</v>
      </c>
      <c r="C32" s="18" t="e">
        <f>VLOOKUP(A32, 名称!$A$2:$B$106, 2,FALSE)</f>
        <v>#N/A</v>
      </c>
      <c r="D32" s="18" t="e">
        <f>VLOOKUP(A32, 名称!$A$2:$C$106, 3,FALSE)</f>
        <v>#N/A</v>
      </c>
      <c r="E32" s="19" t="e">
        <f ca="1">HLOOKUP(A33,OFFSET(曳行指示!$B$2:$K$3, MATCH(A31, 曳行指示!$A$3:$A$286, 0)-1, 0, 2, 10), 2, FALSE)</f>
        <v>#N/A</v>
      </c>
      <c r="F32" s="19" t="e">
        <f ca="1">TIME(0,0,HLOOKUP(A32,OFFSET(時間!$B$2:$F$3, MATCH(A31, 時間!$A$3:$A$301, 0)-1, 0, 2, 5), 2, FALSE))</f>
        <v>#N/A</v>
      </c>
      <c r="G32" s="20" t="e">
        <f t="shared" ca="1" si="2"/>
        <v>#VALUE!</v>
      </c>
      <c r="H32" s="16"/>
      <c r="I32" s="20" t="str">
        <f t="shared" si="1"/>
        <v>-</v>
      </c>
    </row>
    <row r="33" spans="2:9" x14ac:dyDescent="0.15">
      <c r="B33" s="18" t="e">
        <f>VLOOKUP(LEFT(A33,1), ID!$A$1:$B$6, 2, FALSE)&amp;RIGHT(A33, LEN(A33)-1)</f>
        <v>#N/A</v>
      </c>
      <c r="C33" s="18" t="e">
        <f>VLOOKUP(A33, 名称!$A$2:$B$106, 2,FALSE)</f>
        <v>#N/A</v>
      </c>
      <c r="D33" s="18" t="e">
        <f>VLOOKUP(A33, 名称!$A$2:$C$106, 3,FALSE)</f>
        <v>#N/A</v>
      </c>
      <c r="E33" s="19" t="e">
        <f ca="1">HLOOKUP(A34,OFFSET(曳行指示!$B$2:$K$3, MATCH(A32, 曳行指示!$A$3:$A$286, 0)-1, 0, 2, 10), 2, FALSE)</f>
        <v>#N/A</v>
      </c>
      <c r="F33" s="19" t="e">
        <f ca="1">TIME(0,0,HLOOKUP(A33,OFFSET(時間!$B$2:$F$3, MATCH(A32, 時間!$A$3:$A$301, 0)-1, 0, 2, 5), 2, FALSE))</f>
        <v>#N/A</v>
      </c>
      <c r="G33" s="20" t="e">
        <f t="shared" ca="1" si="2"/>
        <v>#VALUE!</v>
      </c>
      <c r="H33" s="16"/>
      <c r="I33" s="20" t="str">
        <f t="shared" si="1"/>
        <v>-</v>
      </c>
    </row>
    <row r="34" spans="2:9" x14ac:dyDescent="0.15">
      <c r="B34" s="18" t="e">
        <f>VLOOKUP(LEFT(A34,1), ID!$A$1:$B$6, 2, FALSE)&amp;RIGHT(A34, LEN(A34)-1)</f>
        <v>#N/A</v>
      </c>
      <c r="C34" s="18" t="e">
        <f>VLOOKUP(A34, 名称!$A$2:$B$106, 2,FALSE)</f>
        <v>#N/A</v>
      </c>
      <c r="D34" s="18" t="e">
        <f>VLOOKUP(A34, 名称!$A$2:$C$106, 3,FALSE)</f>
        <v>#N/A</v>
      </c>
      <c r="E34" s="19" t="e">
        <f ca="1">HLOOKUP(A35,OFFSET(曳行指示!$B$2:$K$3, MATCH(A33, 曳行指示!$A$3:$A$286, 0)-1, 0, 2, 10), 2, FALSE)</f>
        <v>#N/A</v>
      </c>
      <c r="F34" s="19" t="e">
        <f ca="1">TIME(0,0,HLOOKUP(A34,OFFSET(時間!$B$2:$F$3, MATCH(A33, 時間!$A$3:$A$301, 0)-1, 0, 2, 5), 2, FALSE))</f>
        <v>#N/A</v>
      </c>
      <c r="G34" s="20" t="e">
        <f t="shared" ca="1" si="2"/>
        <v>#VALUE!</v>
      </c>
      <c r="H34" s="16"/>
      <c r="I34" s="20" t="str">
        <f t="shared" si="1"/>
        <v>-</v>
      </c>
    </row>
    <row r="35" spans="2:9" x14ac:dyDescent="0.15">
      <c r="B35" s="18" t="e">
        <f>VLOOKUP(LEFT(A35,1), ID!$A$1:$B$6, 2, FALSE)&amp;RIGHT(A35, LEN(A35)-1)</f>
        <v>#N/A</v>
      </c>
      <c r="C35" s="18" t="e">
        <f>VLOOKUP(A35, 名称!$A$2:$B$106, 2,FALSE)</f>
        <v>#N/A</v>
      </c>
      <c r="D35" s="18" t="e">
        <f>VLOOKUP(A35, 名称!$A$2:$C$106, 3,FALSE)</f>
        <v>#N/A</v>
      </c>
      <c r="E35" s="19" t="e">
        <f ca="1">HLOOKUP(A36,OFFSET(曳行指示!$B$2:$K$3, MATCH(A34, 曳行指示!$A$3:$A$286, 0)-1, 0, 2, 10), 2, FALSE)</f>
        <v>#N/A</v>
      </c>
      <c r="F35" s="19" t="e">
        <f ca="1">TIME(0,0,HLOOKUP(A35,OFFSET(時間!$B$2:$F$3, MATCH(A34, 時間!$A$3:$A$301, 0)-1, 0, 2, 5), 2, FALSE))</f>
        <v>#N/A</v>
      </c>
      <c r="G35" s="20" t="e">
        <f t="shared" ca="1" si="2"/>
        <v>#VALUE!</v>
      </c>
      <c r="H35" s="16"/>
      <c r="I35" s="20" t="str">
        <f t="shared" si="1"/>
        <v>-</v>
      </c>
    </row>
    <row r="36" spans="2:9" x14ac:dyDescent="0.15">
      <c r="B36" s="18" t="e">
        <f>VLOOKUP(LEFT(A36,1), ID!$A$1:$B$6, 2, FALSE)&amp;RIGHT(A36, LEN(A36)-1)</f>
        <v>#N/A</v>
      </c>
      <c r="C36" s="18" t="e">
        <f>VLOOKUP(A36, 名称!$A$2:$B$106, 2,FALSE)</f>
        <v>#N/A</v>
      </c>
      <c r="D36" s="18" t="e">
        <f>VLOOKUP(A36, 名称!$A$2:$C$106, 3,FALSE)</f>
        <v>#N/A</v>
      </c>
      <c r="E36" s="19" t="e">
        <f ca="1">HLOOKUP(A37,OFFSET(曳行指示!$B$2:$K$3, MATCH(A35, 曳行指示!$A$3:$A$286, 0)-1, 0, 2, 10), 2, FALSE)</f>
        <v>#N/A</v>
      </c>
      <c r="F36" s="19" t="e">
        <f ca="1">TIME(0,0,HLOOKUP(A36,OFFSET(時間!$B$2:$F$3, MATCH(A35, 時間!$A$3:$A$301, 0)-1, 0, 2, 5), 2, FALSE))</f>
        <v>#N/A</v>
      </c>
      <c r="G36" s="20" t="e">
        <f t="shared" ca="1" si="2"/>
        <v>#VALUE!</v>
      </c>
      <c r="H36" s="16"/>
      <c r="I36" s="20" t="str">
        <f t="shared" si="1"/>
        <v>-</v>
      </c>
    </row>
    <row r="37" spans="2:9" x14ac:dyDescent="0.15">
      <c r="B37" s="18" t="e">
        <f>VLOOKUP(LEFT(A37,1), ID!$A$1:$B$6, 2, FALSE)&amp;RIGHT(A37, LEN(A37)-1)</f>
        <v>#N/A</v>
      </c>
      <c r="C37" s="18" t="e">
        <f>VLOOKUP(A37, 名称!$A$2:$B$106, 2,FALSE)</f>
        <v>#N/A</v>
      </c>
      <c r="D37" s="18" t="e">
        <f>VLOOKUP(A37, 名称!$A$2:$C$106, 3,FALSE)</f>
        <v>#N/A</v>
      </c>
      <c r="E37" s="19" t="e">
        <f ca="1">HLOOKUP(A38,OFFSET(曳行指示!$B$2:$K$3, MATCH(A36, 曳行指示!$A$3:$A$286, 0)-1, 0, 2, 10), 2, FALSE)</f>
        <v>#N/A</v>
      </c>
      <c r="F37" s="19" t="e">
        <f ca="1">TIME(0,0,HLOOKUP(A37,OFFSET(時間!$B$2:$F$3, MATCH(A36, 時間!$A$3:$A$301, 0)-1, 0, 2, 5), 2, FALSE))</f>
        <v>#N/A</v>
      </c>
      <c r="G37" s="20" t="e">
        <f t="shared" ca="1" si="2"/>
        <v>#VALUE!</v>
      </c>
      <c r="H37" s="16"/>
      <c r="I37" s="20" t="str">
        <f t="shared" si="1"/>
        <v>-</v>
      </c>
    </row>
  </sheetData>
  <mergeCells count="2">
    <mergeCell ref="A1:E1"/>
    <mergeCell ref="F1:I1"/>
  </mergeCells>
  <phoneticPr fontId="1"/>
  <conditionalFormatting sqref="A1 B2:B37">
    <cfRule type="containsText" dxfId="1" priority="1" operator="containsText" text="踏">
      <formula>NOT(ISERROR(SEARCH("踏",A1)))</formula>
    </cfRule>
    <cfRule type="containsText" dxfId="0" priority="2" operator="containsText" text="国">
      <formula>NOT(ISERROR(SEARCH("国",A1)))</formula>
    </cfRule>
  </conditionalFormatting>
  <pageMargins left="0.23622047244094491" right="0.23622047244094491" top="0.74803149606299213" bottom="0.74803149606299213" header="0.31496062992125984" footer="0.31496062992125984"/>
  <pageSetup paperSize="9" scale="58" fitToHeight="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2.6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1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6" x14ac:dyDescent="0.15"/>
  <cols>
    <col min="2" max="3" width="24.35546875" customWidth="1"/>
  </cols>
  <sheetData>
    <row r="1" spans="1:3" ht="13.2" thickBot="1" x14ac:dyDescent="0.2">
      <c r="A1" s="10"/>
      <c r="B1" s="11" t="s">
        <v>176</v>
      </c>
      <c r="C1" s="12" t="s">
        <v>177</v>
      </c>
    </row>
    <row r="2" spans="1:3" ht="13.2" thickTop="1" x14ac:dyDescent="0.15">
      <c r="A2" s="7" t="s">
        <v>79</v>
      </c>
      <c r="B2" s="8" t="s">
        <v>225</v>
      </c>
      <c r="C2" s="9" t="s">
        <v>225</v>
      </c>
    </row>
    <row r="3" spans="1:3" x14ac:dyDescent="0.15">
      <c r="A3" s="2" t="s">
        <v>78</v>
      </c>
      <c r="B3" s="1" t="s">
        <v>226</v>
      </c>
      <c r="C3" s="3" t="s">
        <v>226</v>
      </c>
    </row>
    <row r="4" spans="1:3" x14ac:dyDescent="0.15">
      <c r="A4" s="2" t="s">
        <v>30</v>
      </c>
      <c r="B4" s="1" t="s">
        <v>227</v>
      </c>
      <c r="C4" s="3" t="s">
        <v>227</v>
      </c>
    </row>
    <row r="5" spans="1:3" x14ac:dyDescent="0.15">
      <c r="A5" s="2" t="s">
        <v>119</v>
      </c>
      <c r="B5" s="1" t="s">
        <v>228</v>
      </c>
      <c r="C5" s="3" t="s">
        <v>228</v>
      </c>
    </row>
    <row r="6" spans="1:3" x14ac:dyDescent="0.15">
      <c r="A6" s="2" t="s">
        <v>120</v>
      </c>
      <c r="B6" s="1" t="s">
        <v>229</v>
      </c>
      <c r="C6" s="3" t="s">
        <v>229</v>
      </c>
    </row>
    <row r="7" spans="1:3" x14ac:dyDescent="0.15">
      <c r="A7" s="2" t="s">
        <v>121</v>
      </c>
      <c r="B7" s="1" t="s">
        <v>230</v>
      </c>
      <c r="C7" s="3" t="s">
        <v>230</v>
      </c>
    </row>
    <row r="8" spans="1:3" x14ac:dyDescent="0.15">
      <c r="A8" s="2" t="s">
        <v>122</v>
      </c>
      <c r="B8" s="1" t="s">
        <v>231</v>
      </c>
      <c r="C8" s="3" t="s">
        <v>231</v>
      </c>
    </row>
    <row r="9" spans="1:3" x14ac:dyDescent="0.15">
      <c r="A9" s="2" t="s">
        <v>123</v>
      </c>
      <c r="B9" s="1" t="s">
        <v>232</v>
      </c>
      <c r="C9" s="3" t="s">
        <v>232</v>
      </c>
    </row>
    <row r="10" spans="1:3" x14ac:dyDescent="0.15">
      <c r="A10" s="2" t="s">
        <v>29</v>
      </c>
      <c r="B10" s="1" t="s">
        <v>233</v>
      </c>
      <c r="C10" s="3" t="s">
        <v>233</v>
      </c>
    </row>
    <row r="11" spans="1:3" x14ac:dyDescent="0.15">
      <c r="A11" s="2" t="s">
        <v>169</v>
      </c>
      <c r="B11" s="1" t="s">
        <v>234</v>
      </c>
      <c r="C11" s="3" t="s">
        <v>234</v>
      </c>
    </row>
    <row r="12" spans="1:3" x14ac:dyDescent="0.15">
      <c r="A12" s="2" t="s">
        <v>170</v>
      </c>
      <c r="B12" s="1" t="s">
        <v>235</v>
      </c>
      <c r="C12" s="3" t="s">
        <v>235</v>
      </c>
    </row>
    <row r="13" spans="1:3" x14ac:dyDescent="0.15">
      <c r="A13" s="2" t="s">
        <v>171</v>
      </c>
      <c r="B13" s="1" t="s">
        <v>294</v>
      </c>
      <c r="C13" s="3" t="s">
        <v>236</v>
      </c>
    </row>
    <row r="14" spans="1:3" x14ac:dyDescent="0.15">
      <c r="A14" s="2" t="s">
        <v>156</v>
      </c>
      <c r="B14" s="1" t="s">
        <v>237</v>
      </c>
      <c r="C14" s="3" t="s">
        <v>237</v>
      </c>
    </row>
    <row r="15" spans="1:3" x14ac:dyDescent="0.15">
      <c r="A15" s="2" t="s">
        <v>159</v>
      </c>
      <c r="B15" s="1" t="s">
        <v>238</v>
      </c>
      <c r="C15" s="3" t="s">
        <v>238</v>
      </c>
    </row>
    <row r="16" spans="1:3" x14ac:dyDescent="0.15">
      <c r="A16" s="2" t="s">
        <v>160</v>
      </c>
      <c r="B16" s="1" t="s">
        <v>294</v>
      </c>
      <c r="C16" s="3" t="s">
        <v>236</v>
      </c>
    </row>
    <row r="17" spans="1:3" x14ac:dyDescent="0.15">
      <c r="A17" s="2" t="s">
        <v>178</v>
      </c>
      <c r="B17" s="1" t="s">
        <v>296</v>
      </c>
      <c r="C17" s="3" t="s">
        <v>296</v>
      </c>
    </row>
    <row r="18" spans="1:3" x14ac:dyDescent="0.15">
      <c r="A18" s="2" t="s">
        <v>155</v>
      </c>
      <c r="B18" s="1" t="s">
        <v>239</v>
      </c>
      <c r="C18" s="3" t="s">
        <v>239</v>
      </c>
    </row>
    <row r="19" spans="1:3" x14ac:dyDescent="0.15">
      <c r="A19" s="2" t="s">
        <v>179</v>
      </c>
      <c r="B19" s="1" t="s">
        <v>296</v>
      </c>
      <c r="C19" s="3" t="s">
        <v>296</v>
      </c>
    </row>
    <row r="20" spans="1:3" x14ac:dyDescent="0.15">
      <c r="A20" s="2" t="s">
        <v>91</v>
      </c>
      <c r="B20" s="1" t="s">
        <v>296</v>
      </c>
      <c r="C20" s="3" t="s">
        <v>296</v>
      </c>
    </row>
    <row r="21" spans="1:3" x14ac:dyDescent="0.15">
      <c r="A21" s="2" t="s">
        <v>92</v>
      </c>
      <c r="B21" s="1" t="s">
        <v>240</v>
      </c>
      <c r="C21" s="3" t="s">
        <v>240</v>
      </c>
    </row>
    <row r="22" spans="1:3" x14ac:dyDescent="0.15">
      <c r="A22" s="2" t="s">
        <v>93</v>
      </c>
      <c r="B22" s="1" t="s">
        <v>241</v>
      </c>
      <c r="C22" s="3" t="s">
        <v>241</v>
      </c>
    </row>
    <row r="23" spans="1:3" x14ac:dyDescent="0.15">
      <c r="A23" s="2" t="s">
        <v>38</v>
      </c>
      <c r="B23" s="1" t="s">
        <v>242</v>
      </c>
      <c r="C23" s="3" t="s">
        <v>242</v>
      </c>
    </row>
    <row r="24" spans="1:3" x14ac:dyDescent="0.15">
      <c r="A24" s="2" t="s">
        <v>39</v>
      </c>
      <c r="B24" s="1" t="s">
        <v>243</v>
      </c>
      <c r="C24" s="3" t="s">
        <v>243</v>
      </c>
    </row>
    <row r="25" spans="1:3" x14ac:dyDescent="0.15">
      <c r="A25" s="2" t="s">
        <v>131</v>
      </c>
      <c r="B25" s="1" t="s">
        <v>244</v>
      </c>
      <c r="C25" s="3" t="s">
        <v>244</v>
      </c>
    </row>
    <row r="26" spans="1:3" x14ac:dyDescent="0.15">
      <c r="A26" s="2" t="s">
        <v>132</v>
      </c>
      <c r="B26" s="1" t="s">
        <v>245</v>
      </c>
      <c r="C26" s="3" t="s">
        <v>245</v>
      </c>
    </row>
    <row r="27" spans="1:3" x14ac:dyDescent="0.15">
      <c r="A27" s="2" t="s">
        <v>133</v>
      </c>
      <c r="B27" s="1" t="s">
        <v>246</v>
      </c>
      <c r="C27" s="3" t="s">
        <v>246</v>
      </c>
    </row>
    <row r="28" spans="1:3" x14ac:dyDescent="0.15">
      <c r="A28" s="2" t="s">
        <v>136</v>
      </c>
      <c r="B28" s="1" t="s">
        <v>247</v>
      </c>
      <c r="C28" s="3" t="s">
        <v>247</v>
      </c>
    </row>
    <row r="29" spans="1:3" x14ac:dyDescent="0.15">
      <c r="A29" s="2" t="s">
        <v>137</v>
      </c>
      <c r="B29" s="1" t="s">
        <v>248</v>
      </c>
      <c r="C29" s="3" t="s">
        <v>248</v>
      </c>
    </row>
    <row r="30" spans="1:3" x14ac:dyDescent="0.15">
      <c r="A30" s="2" t="s">
        <v>163</v>
      </c>
      <c r="B30" s="1" t="s">
        <v>249</v>
      </c>
      <c r="C30" s="3" t="s">
        <v>249</v>
      </c>
    </row>
    <row r="31" spans="1:3" x14ac:dyDescent="0.15">
      <c r="A31" s="2" t="s">
        <v>138</v>
      </c>
      <c r="B31" s="1" t="s">
        <v>250</v>
      </c>
      <c r="C31" s="3" t="s">
        <v>250</v>
      </c>
    </row>
    <row r="32" spans="1:3" x14ac:dyDescent="0.15">
      <c r="A32" s="2" t="s">
        <v>164</v>
      </c>
      <c r="B32" s="1" t="s">
        <v>251</v>
      </c>
      <c r="C32" s="3" t="s">
        <v>251</v>
      </c>
    </row>
    <row r="33" spans="1:3" x14ac:dyDescent="0.15">
      <c r="A33" s="2" t="s">
        <v>139</v>
      </c>
      <c r="B33" s="1" t="s">
        <v>252</v>
      </c>
      <c r="C33" s="3" t="s">
        <v>252</v>
      </c>
    </row>
    <row r="34" spans="1:3" x14ac:dyDescent="0.15">
      <c r="A34" s="2" t="s">
        <v>134</v>
      </c>
      <c r="B34" s="1" t="s">
        <v>253</v>
      </c>
      <c r="C34" s="3" t="s">
        <v>253</v>
      </c>
    </row>
    <row r="35" spans="1:3" x14ac:dyDescent="0.15">
      <c r="A35" s="2" t="s">
        <v>125</v>
      </c>
      <c r="B35" s="1" t="s">
        <v>254</v>
      </c>
      <c r="C35" s="3" t="s">
        <v>254</v>
      </c>
    </row>
    <row r="36" spans="1:3" x14ac:dyDescent="0.15">
      <c r="A36" s="2" t="s">
        <v>126</v>
      </c>
      <c r="B36" s="1" t="s">
        <v>255</v>
      </c>
      <c r="C36" s="3" t="s">
        <v>255</v>
      </c>
    </row>
    <row r="37" spans="1:3" x14ac:dyDescent="0.15">
      <c r="A37" s="2" t="s">
        <v>161</v>
      </c>
      <c r="B37" s="1" t="s">
        <v>256</v>
      </c>
      <c r="C37" s="3" t="s">
        <v>256</v>
      </c>
    </row>
    <row r="38" spans="1:3" x14ac:dyDescent="0.15">
      <c r="A38" s="2" t="s">
        <v>128</v>
      </c>
      <c r="B38" s="1" t="s">
        <v>296</v>
      </c>
      <c r="C38" s="3" t="s">
        <v>296</v>
      </c>
    </row>
    <row r="39" spans="1:3" x14ac:dyDescent="0.15">
      <c r="A39" s="2" t="s">
        <v>129</v>
      </c>
      <c r="B39" s="1" t="s">
        <v>296</v>
      </c>
      <c r="C39" s="3" t="s">
        <v>296</v>
      </c>
    </row>
    <row r="40" spans="1:3" x14ac:dyDescent="0.15">
      <c r="A40" s="2" t="s">
        <v>45</v>
      </c>
      <c r="B40" s="1" t="s">
        <v>296</v>
      </c>
      <c r="C40" s="3" t="s">
        <v>296</v>
      </c>
    </row>
    <row r="41" spans="1:3" x14ac:dyDescent="0.15">
      <c r="A41" s="2" t="s">
        <v>82</v>
      </c>
      <c r="B41" s="1" t="s">
        <v>257</v>
      </c>
      <c r="C41" s="3" t="s">
        <v>257</v>
      </c>
    </row>
    <row r="42" spans="1:3" x14ac:dyDescent="0.15">
      <c r="A42" s="2" t="s">
        <v>84</v>
      </c>
      <c r="B42" s="1" t="s">
        <v>258</v>
      </c>
      <c r="C42" s="3" t="s">
        <v>258</v>
      </c>
    </row>
    <row r="43" spans="1:3" x14ac:dyDescent="0.15">
      <c r="A43" s="2" t="s">
        <v>11</v>
      </c>
      <c r="B43" s="1" t="s">
        <v>259</v>
      </c>
      <c r="C43" s="3" t="s">
        <v>259</v>
      </c>
    </row>
    <row r="44" spans="1:3" x14ac:dyDescent="0.15">
      <c r="A44" s="2" t="s">
        <v>24</v>
      </c>
      <c r="B44" s="1" t="s">
        <v>294</v>
      </c>
      <c r="C44" s="3" t="s">
        <v>236</v>
      </c>
    </row>
    <row r="45" spans="1:3" x14ac:dyDescent="0.15">
      <c r="A45" s="2" t="s">
        <v>25</v>
      </c>
      <c r="B45" s="1" t="s">
        <v>294</v>
      </c>
      <c r="C45" s="3" t="s">
        <v>236</v>
      </c>
    </row>
    <row r="46" spans="1:3" x14ac:dyDescent="0.15">
      <c r="A46" s="2" t="s">
        <v>27</v>
      </c>
      <c r="B46" s="1" t="s">
        <v>260</v>
      </c>
      <c r="C46" s="3" t="s">
        <v>260</v>
      </c>
    </row>
    <row r="47" spans="1:3" x14ac:dyDescent="0.15">
      <c r="A47" s="2" t="s">
        <v>28</v>
      </c>
      <c r="B47" s="1" t="s">
        <v>261</v>
      </c>
      <c r="C47" s="3" t="s">
        <v>261</v>
      </c>
    </row>
    <row r="48" spans="1:3" x14ac:dyDescent="0.15">
      <c r="A48" s="2" t="s">
        <v>154</v>
      </c>
      <c r="B48" s="1" t="s">
        <v>262</v>
      </c>
      <c r="C48" s="3" t="s">
        <v>262</v>
      </c>
    </row>
    <row r="49" spans="1:3" x14ac:dyDescent="0.15">
      <c r="A49" s="2" t="s">
        <v>153</v>
      </c>
      <c r="B49" s="1" t="s">
        <v>263</v>
      </c>
      <c r="C49" s="3" t="s">
        <v>263</v>
      </c>
    </row>
    <row r="50" spans="1:3" x14ac:dyDescent="0.15">
      <c r="A50" s="2" t="s">
        <v>23</v>
      </c>
      <c r="B50" s="1" t="s">
        <v>264</v>
      </c>
      <c r="C50" s="3" t="s">
        <v>264</v>
      </c>
    </row>
    <row r="51" spans="1:3" x14ac:dyDescent="0.15">
      <c r="A51" s="2" t="s">
        <v>167</v>
      </c>
      <c r="B51" s="1" t="s">
        <v>265</v>
      </c>
      <c r="C51" s="3" t="s">
        <v>265</v>
      </c>
    </row>
    <row r="52" spans="1:3" x14ac:dyDescent="0.15">
      <c r="A52" s="2" t="s">
        <v>12</v>
      </c>
      <c r="B52" s="1" t="s">
        <v>294</v>
      </c>
      <c r="C52" s="3" t="s">
        <v>236</v>
      </c>
    </row>
    <row r="53" spans="1:3" x14ac:dyDescent="0.15">
      <c r="A53" s="2" t="s">
        <v>14</v>
      </c>
      <c r="B53" s="1" t="s">
        <v>266</v>
      </c>
      <c r="C53" s="3" t="s">
        <v>266</v>
      </c>
    </row>
    <row r="54" spans="1:3" x14ac:dyDescent="0.15">
      <c r="A54" s="2" t="s">
        <v>15</v>
      </c>
      <c r="B54" s="1" t="s">
        <v>267</v>
      </c>
      <c r="C54" s="3" t="s">
        <v>267</v>
      </c>
    </row>
    <row r="55" spans="1:3" x14ac:dyDescent="0.15">
      <c r="A55" s="2" t="s">
        <v>21</v>
      </c>
      <c r="B55" s="1" t="s">
        <v>294</v>
      </c>
      <c r="C55" s="3" t="s">
        <v>236</v>
      </c>
    </row>
    <row r="56" spans="1:3" x14ac:dyDescent="0.15">
      <c r="A56" s="2" t="s">
        <v>20</v>
      </c>
      <c r="B56" s="1" t="s">
        <v>294</v>
      </c>
      <c r="C56" s="3" t="s">
        <v>236</v>
      </c>
    </row>
    <row r="57" spans="1:3" x14ac:dyDescent="0.15">
      <c r="A57" s="2" t="s">
        <v>19</v>
      </c>
      <c r="B57" s="1" t="s">
        <v>180</v>
      </c>
      <c r="C57" s="3" t="s">
        <v>180</v>
      </c>
    </row>
    <row r="58" spans="1:3" x14ac:dyDescent="0.15">
      <c r="A58" s="2" t="s">
        <v>172</v>
      </c>
      <c r="B58" s="1" t="s">
        <v>180</v>
      </c>
      <c r="C58" s="3" t="s">
        <v>180</v>
      </c>
    </row>
    <row r="59" spans="1:3" x14ac:dyDescent="0.15">
      <c r="A59" s="2" t="s">
        <v>18</v>
      </c>
      <c r="B59" s="1" t="s">
        <v>180</v>
      </c>
      <c r="C59" s="3" t="s">
        <v>180</v>
      </c>
    </row>
    <row r="60" spans="1:3" x14ac:dyDescent="0.15">
      <c r="A60" s="2" t="s">
        <v>168</v>
      </c>
      <c r="B60" s="1" t="s">
        <v>180</v>
      </c>
      <c r="C60" s="3" t="s">
        <v>180</v>
      </c>
    </row>
    <row r="61" spans="1:3" x14ac:dyDescent="0.15">
      <c r="A61" s="2" t="s">
        <v>17</v>
      </c>
      <c r="B61" s="1" t="s">
        <v>294</v>
      </c>
      <c r="C61" s="3" t="s">
        <v>236</v>
      </c>
    </row>
    <row r="62" spans="1:3" x14ac:dyDescent="0.15">
      <c r="A62" s="2" t="s">
        <v>16</v>
      </c>
      <c r="B62" s="1" t="s">
        <v>294</v>
      </c>
      <c r="C62" s="3" t="s">
        <v>236</v>
      </c>
    </row>
    <row r="63" spans="1:3" x14ac:dyDescent="0.15">
      <c r="A63" s="2" t="s">
        <v>157</v>
      </c>
      <c r="B63" s="1" t="s">
        <v>294</v>
      </c>
      <c r="C63" s="3" t="s">
        <v>236</v>
      </c>
    </row>
    <row r="64" spans="1:3" x14ac:dyDescent="0.15">
      <c r="A64" s="2" t="s">
        <v>158</v>
      </c>
      <c r="B64" s="1" t="s">
        <v>268</v>
      </c>
      <c r="C64" s="3" t="s">
        <v>268</v>
      </c>
    </row>
    <row r="65" spans="1:3" x14ac:dyDescent="0.15">
      <c r="A65" s="2" t="s">
        <v>26</v>
      </c>
      <c r="B65" s="1" t="s">
        <v>294</v>
      </c>
      <c r="C65" s="3" t="s">
        <v>236</v>
      </c>
    </row>
    <row r="66" spans="1:3" x14ac:dyDescent="0.15">
      <c r="A66" s="2" t="s">
        <v>22</v>
      </c>
      <c r="B66" s="1" t="s">
        <v>294</v>
      </c>
      <c r="C66" s="3" t="s">
        <v>236</v>
      </c>
    </row>
    <row r="67" spans="1:3" x14ac:dyDescent="0.15">
      <c r="A67" s="2" t="s">
        <v>13</v>
      </c>
      <c r="B67" s="1" t="s">
        <v>181</v>
      </c>
      <c r="C67" s="3" t="s">
        <v>181</v>
      </c>
    </row>
    <row r="68" spans="1:3" x14ac:dyDescent="0.15">
      <c r="A68" s="2" t="s">
        <v>182</v>
      </c>
      <c r="B68" s="1" t="s">
        <v>269</v>
      </c>
      <c r="C68" s="3" t="s">
        <v>269</v>
      </c>
    </row>
    <row r="69" spans="1:3" x14ac:dyDescent="0.15">
      <c r="A69" s="2" t="s">
        <v>183</v>
      </c>
      <c r="B69" s="1" t="s">
        <v>294</v>
      </c>
      <c r="C69" s="3" t="s">
        <v>236</v>
      </c>
    </row>
    <row r="70" spans="1:3" x14ac:dyDescent="0.15">
      <c r="A70" s="2" t="s">
        <v>72</v>
      </c>
      <c r="B70" s="1" t="s">
        <v>270</v>
      </c>
      <c r="C70" s="3" t="s">
        <v>270</v>
      </c>
    </row>
    <row r="71" spans="1:3" x14ac:dyDescent="0.15">
      <c r="A71" s="2" t="s">
        <v>71</v>
      </c>
      <c r="B71" s="1" t="s">
        <v>271</v>
      </c>
      <c r="C71" s="3" t="s">
        <v>271</v>
      </c>
    </row>
    <row r="72" spans="1:3" x14ac:dyDescent="0.15">
      <c r="A72" s="2" t="s">
        <v>152</v>
      </c>
      <c r="B72" s="1" t="s">
        <v>294</v>
      </c>
      <c r="C72" s="3" t="s">
        <v>236</v>
      </c>
    </row>
    <row r="73" spans="1:3" x14ac:dyDescent="0.15">
      <c r="A73" s="2" t="s">
        <v>151</v>
      </c>
      <c r="B73" s="1" t="s">
        <v>272</v>
      </c>
      <c r="C73" s="3" t="s">
        <v>272</v>
      </c>
    </row>
    <row r="74" spans="1:3" x14ac:dyDescent="0.15">
      <c r="A74" s="2" t="s">
        <v>149</v>
      </c>
      <c r="B74" s="1" t="s">
        <v>294</v>
      </c>
      <c r="C74" s="3" t="s">
        <v>236</v>
      </c>
    </row>
    <row r="75" spans="1:3" x14ac:dyDescent="0.15">
      <c r="A75" s="2" t="s">
        <v>148</v>
      </c>
      <c r="B75" s="1" t="s">
        <v>294</v>
      </c>
      <c r="C75" s="3" t="s">
        <v>236</v>
      </c>
    </row>
    <row r="76" spans="1:3" x14ac:dyDescent="0.15">
      <c r="A76" s="2" t="s">
        <v>184</v>
      </c>
      <c r="B76" s="1" t="s">
        <v>294</v>
      </c>
      <c r="C76" s="3" t="s">
        <v>236</v>
      </c>
    </row>
    <row r="77" spans="1:3" x14ac:dyDescent="0.15">
      <c r="A77" s="2" t="s">
        <v>147</v>
      </c>
      <c r="B77" s="1" t="s">
        <v>294</v>
      </c>
      <c r="C77" s="3" t="s">
        <v>236</v>
      </c>
    </row>
    <row r="78" spans="1:3" x14ac:dyDescent="0.15">
      <c r="A78" s="2" t="s">
        <v>185</v>
      </c>
      <c r="B78" s="1" t="s">
        <v>273</v>
      </c>
      <c r="C78" s="3" t="s">
        <v>273</v>
      </c>
    </row>
    <row r="79" spans="1:3" x14ac:dyDescent="0.15">
      <c r="A79" s="2" t="s">
        <v>166</v>
      </c>
      <c r="B79" s="1" t="s">
        <v>274</v>
      </c>
      <c r="C79" s="3" t="s">
        <v>274</v>
      </c>
    </row>
    <row r="80" spans="1:3" x14ac:dyDescent="0.15">
      <c r="A80" s="2" t="s">
        <v>146</v>
      </c>
      <c r="B80" s="1" t="s">
        <v>275</v>
      </c>
      <c r="C80" s="3" t="s">
        <v>275</v>
      </c>
    </row>
    <row r="81" spans="1:3" x14ac:dyDescent="0.15">
      <c r="A81" s="2" t="s">
        <v>186</v>
      </c>
      <c r="B81" s="1" t="s">
        <v>276</v>
      </c>
      <c r="C81" s="3" t="s">
        <v>276</v>
      </c>
    </row>
    <row r="82" spans="1:3" x14ac:dyDescent="0.15">
      <c r="A82" s="2" t="s">
        <v>165</v>
      </c>
      <c r="B82" s="1" t="s">
        <v>277</v>
      </c>
      <c r="C82" s="3" t="s">
        <v>277</v>
      </c>
    </row>
    <row r="83" spans="1:3" x14ac:dyDescent="0.15">
      <c r="A83" s="2" t="s">
        <v>187</v>
      </c>
      <c r="B83" s="1" t="s">
        <v>278</v>
      </c>
      <c r="C83" s="3" t="s">
        <v>278</v>
      </c>
    </row>
    <row r="84" spans="1:3" x14ac:dyDescent="0.15">
      <c r="A84" s="2" t="s">
        <v>150</v>
      </c>
      <c r="B84" s="1" t="s">
        <v>294</v>
      </c>
      <c r="C84" s="3" t="s">
        <v>236</v>
      </c>
    </row>
    <row r="85" spans="1:3" x14ac:dyDescent="0.15">
      <c r="A85" s="2" t="s">
        <v>188</v>
      </c>
      <c r="B85" s="1" t="s">
        <v>279</v>
      </c>
      <c r="C85" s="3" t="s">
        <v>279</v>
      </c>
    </row>
    <row r="86" spans="1:3" x14ac:dyDescent="0.15">
      <c r="A86" s="2" t="s">
        <v>189</v>
      </c>
      <c r="B86" s="1" t="s">
        <v>296</v>
      </c>
      <c r="C86" s="3" t="s">
        <v>296</v>
      </c>
    </row>
    <row r="87" spans="1:3" x14ac:dyDescent="0.15">
      <c r="A87" s="2" t="s">
        <v>63</v>
      </c>
      <c r="B87" s="1" t="s">
        <v>280</v>
      </c>
      <c r="C87" s="3" t="s">
        <v>280</v>
      </c>
    </row>
    <row r="88" spans="1:3" x14ac:dyDescent="0.15">
      <c r="A88" s="2" t="s">
        <v>145</v>
      </c>
      <c r="B88" s="1" t="s">
        <v>281</v>
      </c>
      <c r="C88" s="3" t="s">
        <v>281</v>
      </c>
    </row>
    <row r="89" spans="1:3" x14ac:dyDescent="0.15">
      <c r="A89" s="2" t="s">
        <v>144</v>
      </c>
      <c r="B89" s="1" t="s">
        <v>282</v>
      </c>
      <c r="C89" s="3" t="s">
        <v>282</v>
      </c>
    </row>
    <row r="90" spans="1:3" x14ac:dyDescent="0.15">
      <c r="A90" s="2" t="s">
        <v>143</v>
      </c>
      <c r="B90" s="1" t="s">
        <v>283</v>
      </c>
      <c r="C90" s="3" t="s">
        <v>283</v>
      </c>
    </row>
    <row r="91" spans="1:3" x14ac:dyDescent="0.15">
      <c r="A91" s="2" t="s">
        <v>142</v>
      </c>
      <c r="B91" s="1" t="s">
        <v>284</v>
      </c>
      <c r="C91" s="3" t="s">
        <v>284</v>
      </c>
    </row>
    <row r="92" spans="1:3" x14ac:dyDescent="0.15">
      <c r="A92" s="2" t="s">
        <v>141</v>
      </c>
      <c r="B92" s="1" t="s">
        <v>285</v>
      </c>
      <c r="C92" s="3" t="s">
        <v>285</v>
      </c>
    </row>
    <row r="93" spans="1:3" x14ac:dyDescent="0.15">
      <c r="A93" s="2" t="s">
        <v>140</v>
      </c>
      <c r="B93" s="1" t="s">
        <v>286</v>
      </c>
      <c r="C93" s="3" t="s">
        <v>286</v>
      </c>
    </row>
    <row r="94" spans="1:3" x14ac:dyDescent="0.15">
      <c r="A94" s="2" t="s">
        <v>135</v>
      </c>
      <c r="B94" s="1" t="s">
        <v>287</v>
      </c>
      <c r="C94" s="3" t="s">
        <v>287</v>
      </c>
    </row>
    <row r="95" spans="1:3" x14ac:dyDescent="0.15">
      <c r="A95" s="2" t="s">
        <v>162</v>
      </c>
      <c r="B95" s="1" t="s">
        <v>288</v>
      </c>
      <c r="C95" s="3" t="s">
        <v>288</v>
      </c>
    </row>
    <row r="96" spans="1:3" x14ac:dyDescent="0.15">
      <c r="A96" s="2" t="s">
        <v>130</v>
      </c>
      <c r="B96" s="1" t="s">
        <v>289</v>
      </c>
      <c r="C96" s="3" t="s">
        <v>289</v>
      </c>
    </row>
    <row r="97" spans="1:3" x14ac:dyDescent="0.15">
      <c r="A97" s="2" t="s">
        <v>127</v>
      </c>
      <c r="B97" s="1" t="s">
        <v>290</v>
      </c>
      <c r="C97" s="3" t="s">
        <v>290</v>
      </c>
    </row>
    <row r="98" spans="1:3" x14ac:dyDescent="0.15">
      <c r="A98" s="2" t="s">
        <v>46</v>
      </c>
      <c r="B98" s="27" t="s">
        <v>295</v>
      </c>
      <c r="C98" s="28" t="s">
        <v>295</v>
      </c>
    </row>
    <row r="99" spans="1:3" x14ac:dyDescent="0.15">
      <c r="A99" s="2" t="s">
        <v>102</v>
      </c>
      <c r="B99" s="1" t="s">
        <v>291</v>
      </c>
      <c r="C99" s="3" t="s">
        <v>291</v>
      </c>
    </row>
    <row r="100" spans="1:3" x14ac:dyDescent="0.15">
      <c r="A100" s="2" t="s">
        <v>73</v>
      </c>
      <c r="B100" s="1" t="s">
        <v>292</v>
      </c>
      <c r="C100" s="3" t="s">
        <v>292</v>
      </c>
    </row>
    <row r="101" spans="1:3" ht="13.2" thickBot="1" x14ac:dyDescent="0.2">
      <c r="A101" s="4" t="s">
        <v>124</v>
      </c>
      <c r="B101" s="5" t="s">
        <v>293</v>
      </c>
      <c r="C101" s="6" t="s">
        <v>293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" sqref="C1"/>
    </sheetView>
  </sheetViews>
  <sheetFormatPr defaultColWidth="8.92578125" defaultRowHeight="12.6" x14ac:dyDescent="0.15"/>
  <cols>
    <col min="1" max="16384" width="8.92578125" style="23"/>
  </cols>
  <sheetData>
    <row r="1" spans="1:6" x14ac:dyDescent="0.15">
      <c r="A1" s="23" t="s">
        <v>190</v>
      </c>
      <c r="B1" s="23" t="s">
        <v>191</v>
      </c>
      <c r="F1" s="23" t="s">
        <v>297</v>
      </c>
    </row>
    <row r="2" spans="1:6" x14ac:dyDescent="0.15">
      <c r="A2" s="24"/>
      <c r="B2" s="24" t="s">
        <v>78</v>
      </c>
      <c r="C2" s="24" t="s">
        <v>82</v>
      </c>
    </row>
    <row r="3" spans="1:6" x14ac:dyDescent="0.15">
      <c r="A3" s="24" t="s">
        <v>79</v>
      </c>
      <c r="B3" s="24">
        <v>57</v>
      </c>
      <c r="C3" s="24">
        <v>60</v>
      </c>
    </row>
    <row r="5" spans="1:6" x14ac:dyDescent="0.15">
      <c r="A5" s="24"/>
      <c r="B5" s="24" t="s">
        <v>79</v>
      </c>
      <c r="C5" s="24" t="s">
        <v>31</v>
      </c>
      <c r="D5" s="24" t="s">
        <v>80</v>
      </c>
    </row>
    <row r="6" spans="1:6" x14ac:dyDescent="0.15">
      <c r="A6" s="24" t="s">
        <v>78</v>
      </c>
      <c r="B6" s="25">
        <v>120</v>
      </c>
      <c r="C6" s="25">
        <v>600</v>
      </c>
      <c r="D6" s="24">
        <v>373</v>
      </c>
    </row>
    <row r="8" spans="1:6" x14ac:dyDescent="0.15">
      <c r="A8" s="24"/>
      <c r="B8" s="24" t="s">
        <v>78</v>
      </c>
      <c r="C8" s="24" t="s">
        <v>32</v>
      </c>
      <c r="D8" s="24" t="s">
        <v>77</v>
      </c>
    </row>
    <row r="9" spans="1:6" x14ac:dyDescent="0.15">
      <c r="A9" s="24" t="s">
        <v>30</v>
      </c>
      <c r="B9" s="25">
        <v>770</v>
      </c>
      <c r="C9" s="25">
        <f>3*60+40</f>
        <v>220</v>
      </c>
      <c r="D9" s="24">
        <v>230</v>
      </c>
    </row>
    <row r="11" spans="1:6" x14ac:dyDescent="0.15">
      <c r="A11" s="24"/>
      <c r="B11" s="24" t="s">
        <v>31</v>
      </c>
      <c r="C11" s="24" t="s">
        <v>33</v>
      </c>
      <c r="D11" s="24" t="s">
        <v>81</v>
      </c>
    </row>
    <row r="12" spans="1:6" x14ac:dyDescent="0.15">
      <c r="A12" s="24" t="s">
        <v>119</v>
      </c>
      <c r="B12" s="24">
        <v>70</v>
      </c>
      <c r="C12" s="25">
        <f>2*60+20</f>
        <v>140</v>
      </c>
      <c r="D12" s="24">
        <v>300</v>
      </c>
    </row>
    <row r="14" spans="1:6" x14ac:dyDescent="0.15">
      <c r="A14" s="24"/>
      <c r="B14" s="24" t="s">
        <v>32</v>
      </c>
      <c r="C14" s="24" t="s">
        <v>34</v>
      </c>
    </row>
    <row r="15" spans="1:6" x14ac:dyDescent="0.15">
      <c r="A15" s="24" t="s">
        <v>120</v>
      </c>
      <c r="B15" s="24">
        <v>230</v>
      </c>
      <c r="C15" s="25">
        <v>110</v>
      </c>
    </row>
    <row r="17" spans="1:6" x14ac:dyDescent="0.15">
      <c r="A17" s="24"/>
      <c r="B17" s="24" t="s">
        <v>33</v>
      </c>
      <c r="C17" s="24" t="s">
        <v>35</v>
      </c>
      <c r="D17" s="24" t="s">
        <v>81</v>
      </c>
    </row>
    <row r="18" spans="1:6" x14ac:dyDescent="0.15">
      <c r="A18" s="24" t="s">
        <v>121</v>
      </c>
      <c r="B18" s="24">
        <v>140</v>
      </c>
      <c r="C18" s="25">
        <v>100</v>
      </c>
      <c r="D18" s="24">
        <v>122</v>
      </c>
    </row>
    <row r="20" spans="1:6" x14ac:dyDescent="0.15">
      <c r="A20" s="24"/>
      <c r="B20" s="24" t="s">
        <v>34</v>
      </c>
      <c r="C20" s="24" t="s">
        <v>36</v>
      </c>
      <c r="D20" s="24" t="s">
        <v>81</v>
      </c>
      <c r="E20" s="24" t="s">
        <v>94</v>
      </c>
      <c r="F20" s="24" t="s">
        <v>95</v>
      </c>
    </row>
    <row r="21" spans="1:6" x14ac:dyDescent="0.15">
      <c r="A21" s="24" t="s">
        <v>122</v>
      </c>
      <c r="B21" s="24">
        <v>116</v>
      </c>
      <c r="C21" s="24">
        <v>60</v>
      </c>
      <c r="D21" s="24">
        <v>80</v>
      </c>
      <c r="E21" s="25">
        <v>150</v>
      </c>
      <c r="F21" s="24">
        <v>120</v>
      </c>
    </row>
    <row r="23" spans="1:6" x14ac:dyDescent="0.15">
      <c r="A23" s="24"/>
      <c r="B23" s="24" t="s">
        <v>35</v>
      </c>
      <c r="C23" s="24" t="s">
        <v>37</v>
      </c>
      <c r="D23" s="24" t="s">
        <v>91</v>
      </c>
      <c r="E23" s="24" t="s">
        <v>92</v>
      </c>
    </row>
    <row r="24" spans="1:6" x14ac:dyDescent="0.15">
      <c r="A24" s="24" t="s">
        <v>123</v>
      </c>
      <c r="B24" s="24">
        <v>80</v>
      </c>
      <c r="C24" s="24">
        <v>10</v>
      </c>
      <c r="D24" s="24">
        <v>300</v>
      </c>
      <c r="E24" s="24">
        <v>120</v>
      </c>
    </row>
    <row r="26" spans="1:6" x14ac:dyDescent="0.15">
      <c r="A26" s="24"/>
      <c r="B26" s="24" t="s">
        <v>31</v>
      </c>
      <c r="C26" s="24" t="s">
        <v>111</v>
      </c>
      <c r="D26" s="24" t="s">
        <v>76</v>
      </c>
    </row>
    <row r="27" spans="1:6" x14ac:dyDescent="0.15">
      <c r="A27" s="24" t="s">
        <v>29</v>
      </c>
      <c r="B27" s="24">
        <v>250</v>
      </c>
      <c r="C27" s="24">
        <v>143</v>
      </c>
      <c r="D27" s="24">
        <v>153</v>
      </c>
    </row>
    <row r="29" spans="1:6" x14ac:dyDescent="0.15">
      <c r="A29" s="24"/>
      <c r="B29" s="24" t="s">
        <v>77</v>
      </c>
      <c r="C29" s="24" t="s">
        <v>112</v>
      </c>
      <c r="D29" s="24" t="s">
        <v>74</v>
      </c>
    </row>
    <row r="30" spans="1:6" x14ac:dyDescent="0.15">
      <c r="A30" s="24" t="s">
        <v>169</v>
      </c>
      <c r="B30" s="24">
        <v>143</v>
      </c>
      <c r="C30" s="24">
        <v>120</v>
      </c>
      <c r="D30" s="24">
        <v>200</v>
      </c>
    </row>
    <row r="32" spans="1:6" x14ac:dyDescent="0.15">
      <c r="A32" s="24"/>
      <c r="B32" s="24" t="s">
        <v>111</v>
      </c>
      <c r="C32" s="24" t="s">
        <v>113</v>
      </c>
    </row>
    <row r="33" spans="1:4" x14ac:dyDescent="0.15">
      <c r="A33" s="24" t="s">
        <v>170</v>
      </c>
      <c r="B33" s="24">
        <v>120</v>
      </c>
      <c r="C33" s="24">
        <v>180</v>
      </c>
    </row>
    <row r="35" spans="1:4" x14ac:dyDescent="0.15">
      <c r="A35" s="24"/>
      <c r="B35" s="24" t="s">
        <v>112</v>
      </c>
    </row>
    <row r="36" spans="1:4" x14ac:dyDescent="0.15">
      <c r="A36" s="24" t="s">
        <v>171</v>
      </c>
      <c r="B36" s="24">
        <v>180</v>
      </c>
    </row>
    <row r="38" spans="1:4" x14ac:dyDescent="0.15">
      <c r="A38" s="24"/>
      <c r="B38" s="24" t="s">
        <v>32</v>
      </c>
      <c r="C38" s="24" t="s">
        <v>34</v>
      </c>
      <c r="D38" s="24" t="s">
        <v>35</v>
      </c>
    </row>
    <row r="39" spans="1:4" x14ac:dyDescent="0.15">
      <c r="A39" s="24" t="s">
        <v>156</v>
      </c>
      <c r="B39" s="24">
        <v>300</v>
      </c>
      <c r="C39" s="24">
        <v>122</v>
      </c>
      <c r="D39" s="24">
        <v>80</v>
      </c>
    </row>
    <row r="41" spans="1:4" x14ac:dyDescent="0.15">
      <c r="A41" s="24"/>
      <c r="B41" s="24" t="s">
        <v>95</v>
      </c>
    </row>
    <row r="42" spans="1:4" x14ac:dyDescent="0.15">
      <c r="A42" s="24" t="s">
        <v>159</v>
      </c>
      <c r="B42" s="25">
        <v>100</v>
      </c>
    </row>
    <row r="44" spans="1:4" x14ac:dyDescent="0.15">
      <c r="A44" s="24"/>
      <c r="B44" s="24" t="s">
        <v>35</v>
      </c>
      <c r="C44" s="24" t="s">
        <v>192</v>
      </c>
    </row>
    <row r="45" spans="1:4" x14ac:dyDescent="0.15">
      <c r="A45" s="24" t="s">
        <v>160</v>
      </c>
      <c r="B45" s="25">
        <v>50</v>
      </c>
      <c r="C45" s="24">
        <v>286</v>
      </c>
    </row>
    <row r="47" spans="1:4" x14ac:dyDescent="0.15">
      <c r="A47" s="24"/>
      <c r="B47" s="24" t="s">
        <v>95</v>
      </c>
    </row>
    <row r="48" spans="1:4" x14ac:dyDescent="0.15">
      <c r="A48" s="24" t="s">
        <v>178</v>
      </c>
      <c r="B48" s="24">
        <v>172</v>
      </c>
    </row>
    <row r="50" spans="1:4" x14ac:dyDescent="0.15">
      <c r="A50" s="24"/>
      <c r="B50" s="24" t="s">
        <v>78</v>
      </c>
      <c r="C50" s="24" t="s">
        <v>193</v>
      </c>
    </row>
    <row r="51" spans="1:4" x14ac:dyDescent="0.15">
      <c r="A51" s="24" t="s">
        <v>155</v>
      </c>
      <c r="B51" s="24">
        <v>373</v>
      </c>
      <c r="C51" s="24">
        <v>780</v>
      </c>
    </row>
    <row r="53" spans="1:4" x14ac:dyDescent="0.15">
      <c r="A53" s="24"/>
      <c r="B53" s="24" t="s">
        <v>80</v>
      </c>
    </row>
    <row r="54" spans="1:4" x14ac:dyDescent="0.15">
      <c r="A54" s="24" t="s">
        <v>179</v>
      </c>
      <c r="B54" s="24">
        <v>660</v>
      </c>
    </row>
    <row r="56" spans="1:4" x14ac:dyDescent="0.15">
      <c r="A56" s="24"/>
      <c r="B56" s="24" t="s">
        <v>36</v>
      </c>
      <c r="C56" s="24" t="s">
        <v>92</v>
      </c>
    </row>
    <row r="57" spans="1:4" x14ac:dyDescent="0.15">
      <c r="A57" s="24" t="s">
        <v>91</v>
      </c>
      <c r="B57" s="24">
        <v>300</v>
      </c>
      <c r="C57" s="24">
        <v>400</v>
      </c>
    </row>
    <row r="59" spans="1:4" x14ac:dyDescent="0.15">
      <c r="A59" s="24"/>
      <c r="B59" s="24" t="s">
        <v>36</v>
      </c>
      <c r="C59" s="24" t="s">
        <v>91</v>
      </c>
      <c r="D59" s="24" t="s">
        <v>93</v>
      </c>
    </row>
    <row r="60" spans="1:4" x14ac:dyDescent="0.15">
      <c r="A60" s="24" t="s">
        <v>92</v>
      </c>
      <c r="B60" s="24">
        <v>660</v>
      </c>
      <c r="C60" s="24">
        <v>400</v>
      </c>
      <c r="D60" s="24">
        <v>350</v>
      </c>
    </row>
    <row r="62" spans="1:4" x14ac:dyDescent="0.15">
      <c r="A62" s="24"/>
      <c r="B62" s="24" t="s">
        <v>92</v>
      </c>
    </row>
    <row r="63" spans="1:4" x14ac:dyDescent="0.15">
      <c r="A63" s="24" t="s">
        <v>93</v>
      </c>
      <c r="B63" s="24">
        <v>300</v>
      </c>
    </row>
    <row r="65" spans="1:5" x14ac:dyDescent="0.15">
      <c r="B65" s="23" t="s">
        <v>39</v>
      </c>
      <c r="C65" s="23" t="s">
        <v>42</v>
      </c>
    </row>
    <row r="66" spans="1:5" x14ac:dyDescent="0.15">
      <c r="A66" s="23" t="s">
        <v>38</v>
      </c>
      <c r="B66" s="26">
        <v>120</v>
      </c>
      <c r="C66" s="23">
        <v>270</v>
      </c>
    </row>
    <row r="68" spans="1:5" x14ac:dyDescent="0.15">
      <c r="B68" s="23" t="s">
        <v>38</v>
      </c>
      <c r="C68" s="23" t="s">
        <v>48</v>
      </c>
      <c r="D68" s="23" t="s">
        <v>40</v>
      </c>
      <c r="E68" s="23" t="s">
        <v>46</v>
      </c>
    </row>
    <row r="69" spans="1:5" x14ac:dyDescent="0.15">
      <c r="A69" s="23" t="s">
        <v>39</v>
      </c>
      <c r="B69" s="23">
        <v>230</v>
      </c>
      <c r="C69" s="23">
        <v>302</v>
      </c>
      <c r="D69" s="26">
        <v>90</v>
      </c>
      <c r="E69" s="26">
        <v>220</v>
      </c>
    </row>
    <row r="71" spans="1:5" x14ac:dyDescent="0.15">
      <c r="B71" s="23" t="s">
        <v>39</v>
      </c>
      <c r="C71" s="23" t="s">
        <v>49</v>
      </c>
      <c r="D71" s="23" t="s">
        <v>47</v>
      </c>
    </row>
    <row r="72" spans="1:5" x14ac:dyDescent="0.15">
      <c r="A72" s="23" t="s">
        <v>131</v>
      </c>
      <c r="B72" s="23">
        <v>302</v>
      </c>
      <c r="C72" s="26">
        <v>60</v>
      </c>
      <c r="D72" s="23">
        <v>376</v>
      </c>
    </row>
    <row r="74" spans="1:5" x14ac:dyDescent="0.15">
      <c r="B74" s="23" t="s">
        <v>48</v>
      </c>
      <c r="C74" s="23" t="s">
        <v>50</v>
      </c>
      <c r="D74" s="23" t="s">
        <v>97</v>
      </c>
    </row>
    <row r="75" spans="1:5" x14ac:dyDescent="0.15">
      <c r="A75" s="23" t="s">
        <v>132</v>
      </c>
      <c r="B75" s="23">
        <v>72</v>
      </c>
      <c r="C75" s="23">
        <v>142</v>
      </c>
      <c r="D75" s="23">
        <v>150</v>
      </c>
    </row>
    <row r="77" spans="1:5" x14ac:dyDescent="0.15">
      <c r="B77" s="23" t="s">
        <v>49</v>
      </c>
      <c r="C77" s="23" t="s">
        <v>51</v>
      </c>
      <c r="D77" s="23" t="s">
        <v>52</v>
      </c>
    </row>
    <row r="78" spans="1:5" x14ac:dyDescent="0.15">
      <c r="A78" s="23" t="s">
        <v>133</v>
      </c>
      <c r="B78" s="23">
        <v>142</v>
      </c>
      <c r="C78" s="26">
        <v>280</v>
      </c>
      <c r="D78" s="26">
        <v>100</v>
      </c>
    </row>
    <row r="80" spans="1:5" x14ac:dyDescent="0.15">
      <c r="B80" s="23" t="s">
        <v>54</v>
      </c>
      <c r="C80" s="23" t="s">
        <v>56</v>
      </c>
      <c r="D80" s="23" t="s">
        <v>57</v>
      </c>
      <c r="E80" s="23" t="s">
        <v>52</v>
      </c>
    </row>
    <row r="81" spans="1:5" x14ac:dyDescent="0.15">
      <c r="A81" s="23" t="s">
        <v>136</v>
      </c>
      <c r="B81" s="26">
        <v>60</v>
      </c>
      <c r="C81" s="23">
        <v>460</v>
      </c>
      <c r="D81" s="26">
        <v>250</v>
      </c>
      <c r="E81" s="23">
        <v>100</v>
      </c>
    </row>
    <row r="83" spans="1:5" x14ac:dyDescent="0.15">
      <c r="B83" s="23" t="s">
        <v>53</v>
      </c>
      <c r="C83" s="23" t="s">
        <v>98</v>
      </c>
      <c r="D83" s="23" t="s">
        <v>55</v>
      </c>
    </row>
    <row r="84" spans="1:5" x14ac:dyDescent="0.15">
      <c r="A84" s="23" t="s">
        <v>137</v>
      </c>
      <c r="B84" s="23">
        <v>65</v>
      </c>
      <c r="C84" s="23">
        <v>60</v>
      </c>
      <c r="D84" s="26">
        <v>190</v>
      </c>
    </row>
    <row r="86" spans="1:5" x14ac:dyDescent="0.15">
      <c r="B86" s="23" t="s">
        <v>54</v>
      </c>
      <c r="C86" s="23" t="s">
        <v>99</v>
      </c>
    </row>
    <row r="87" spans="1:5" x14ac:dyDescent="0.15">
      <c r="A87" s="23" t="s">
        <v>163</v>
      </c>
      <c r="B87" s="23">
        <v>98</v>
      </c>
      <c r="C87" s="23">
        <v>200</v>
      </c>
    </row>
    <row r="89" spans="1:5" x14ac:dyDescent="0.15">
      <c r="B89" s="23" t="s">
        <v>54</v>
      </c>
      <c r="C89" s="23" t="s">
        <v>99</v>
      </c>
      <c r="D89" s="23" t="s">
        <v>56</v>
      </c>
    </row>
    <row r="90" spans="1:5" x14ac:dyDescent="0.15">
      <c r="A90" s="23" t="s">
        <v>138</v>
      </c>
      <c r="B90" s="23">
        <v>200</v>
      </c>
      <c r="C90" s="23">
        <v>80</v>
      </c>
      <c r="D90" s="26">
        <v>70</v>
      </c>
    </row>
    <row r="92" spans="1:5" x14ac:dyDescent="0.15">
      <c r="B92" s="23" t="s">
        <v>98</v>
      </c>
      <c r="C92" s="23" t="s">
        <v>55</v>
      </c>
      <c r="D92" s="23" t="s">
        <v>56</v>
      </c>
    </row>
    <row r="93" spans="1:5" x14ac:dyDescent="0.15">
      <c r="A93" s="23" t="s">
        <v>164</v>
      </c>
      <c r="B93" s="23">
        <v>250</v>
      </c>
      <c r="C93" s="23">
        <v>80</v>
      </c>
      <c r="D93" s="23">
        <v>140</v>
      </c>
    </row>
    <row r="95" spans="1:5" x14ac:dyDescent="0.15">
      <c r="B95" s="23" t="s">
        <v>55</v>
      </c>
      <c r="C95" s="23" t="s">
        <v>99</v>
      </c>
      <c r="D95" s="23" t="s">
        <v>53</v>
      </c>
    </row>
    <row r="96" spans="1:5" x14ac:dyDescent="0.15">
      <c r="A96" s="23" t="s">
        <v>139</v>
      </c>
      <c r="B96" s="23">
        <v>80</v>
      </c>
      <c r="C96" s="23">
        <v>140</v>
      </c>
      <c r="D96" s="26">
        <v>240</v>
      </c>
    </row>
    <row r="98" spans="1:4" x14ac:dyDescent="0.15">
      <c r="B98" s="23" t="s">
        <v>50</v>
      </c>
    </row>
    <row r="99" spans="1:4" x14ac:dyDescent="0.15">
      <c r="A99" s="23" t="s">
        <v>134</v>
      </c>
      <c r="B99" s="26">
        <v>180</v>
      </c>
    </row>
    <row r="101" spans="1:4" x14ac:dyDescent="0.15">
      <c r="B101" s="23" t="s">
        <v>39</v>
      </c>
      <c r="C101" s="23" t="s">
        <v>41</v>
      </c>
      <c r="D101" s="23" t="s">
        <v>96</v>
      </c>
    </row>
    <row r="102" spans="1:4" x14ac:dyDescent="0.15">
      <c r="A102" s="23" t="s">
        <v>125</v>
      </c>
      <c r="B102" s="26">
        <v>90</v>
      </c>
      <c r="C102" s="26">
        <v>280</v>
      </c>
      <c r="D102" s="23">
        <v>132</v>
      </c>
    </row>
    <row r="104" spans="1:4" x14ac:dyDescent="0.15">
      <c r="B104" s="23" t="s">
        <v>40</v>
      </c>
    </row>
    <row r="105" spans="1:4" x14ac:dyDescent="0.15">
      <c r="A105" s="23" t="s">
        <v>126</v>
      </c>
      <c r="B105" s="26">
        <v>280</v>
      </c>
    </row>
    <row r="107" spans="1:4" x14ac:dyDescent="0.15">
      <c r="B107" s="23" t="s">
        <v>40</v>
      </c>
    </row>
    <row r="108" spans="1:4" x14ac:dyDescent="0.15">
      <c r="A108" s="23" t="s">
        <v>161</v>
      </c>
      <c r="B108" s="23">
        <v>132</v>
      </c>
    </row>
    <row r="110" spans="1:4" x14ac:dyDescent="0.15">
      <c r="A110" s="24"/>
      <c r="B110" s="24" t="s">
        <v>44</v>
      </c>
      <c r="C110" s="24"/>
    </row>
    <row r="111" spans="1:4" x14ac:dyDescent="0.15">
      <c r="A111" s="24" t="s">
        <v>128</v>
      </c>
      <c r="B111" s="24">
        <v>500</v>
      </c>
      <c r="C111" s="24"/>
    </row>
    <row r="113" spans="1:4" x14ac:dyDescent="0.15">
      <c r="A113" s="24"/>
      <c r="B113" s="24" t="s">
        <v>45</v>
      </c>
      <c r="C113" s="24" t="s">
        <v>46</v>
      </c>
    </row>
    <row r="114" spans="1:4" x14ac:dyDescent="0.15">
      <c r="A114" s="24" t="s">
        <v>129</v>
      </c>
      <c r="B114" s="24">
        <v>60</v>
      </c>
      <c r="C114" s="24">
        <v>280</v>
      </c>
    </row>
    <row r="116" spans="1:4" x14ac:dyDescent="0.15">
      <c r="A116" s="24"/>
      <c r="B116" s="24" t="s">
        <v>44</v>
      </c>
    </row>
    <row r="117" spans="1:4" x14ac:dyDescent="0.15">
      <c r="A117" s="24" t="s">
        <v>45</v>
      </c>
      <c r="B117" s="24">
        <v>100</v>
      </c>
    </row>
    <row r="119" spans="1:4" x14ac:dyDescent="0.15">
      <c r="B119" s="23" t="s">
        <v>84</v>
      </c>
      <c r="C119" s="23" t="s">
        <v>83</v>
      </c>
      <c r="D119" s="23" t="s">
        <v>79</v>
      </c>
    </row>
    <row r="120" spans="1:4" x14ac:dyDescent="0.15">
      <c r="A120" s="23" t="s">
        <v>82</v>
      </c>
      <c r="B120" s="23">
        <v>120</v>
      </c>
      <c r="C120" s="23">
        <v>150</v>
      </c>
      <c r="D120" s="23">
        <v>60</v>
      </c>
    </row>
    <row r="122" spans="1:4" x14ac:dyDescent="0.15">
      <c r="B122" s="23" t="s">
        <v>82</v>
      </c>
      <c r="C122" s="23" t="s">
        <v>86</v>
      </c>
      <c r="D122" s="23" t="s">
        <v>85</v>
      </c>
    </row>
    <row r="123" spans="1:4" x14ac:dyDescent="0.15">
      <c r="A123" s="23" t="s">
        <v>84</v>
      </c>
      <c r="B123" s="23">
        <v>150</v>
      </c>
      <c r="C123" s="23">
        <v>140</v>
      </c>
      <c r="D123" s="23">
        <v>150</v>
      </c>
    </row>
    <row r="125" spans="1:4" x14ac:dyDescent="0.15">
      <c r="B125" s="23" t="s">
        <v>84</v>
      </c>
      <c r="C125" s="23" t="s">
        <v>87</v>
      </c>
      <c r="D125" s="23" t="s">
        <v>110</v>
      </c>
    </row>
    <row r="126" spans="1:4" x14ac:dyDescent="0.15">
      <c r="A126" s="23" t="s">
        <v>11</v>
      </c>
      <c r="B126" s="23">
        <v>140</v>
      </c>
      <c r="C126" s="23">
        <v>90</v>
      </c>
      <c r="D126" s="23">
        <v>157</v>
      </c>
    </row>
    <row r="128" spans="1:4" x14ac:dyDescent="0.15">
      <c r="B128" s="23" t="s">
        <v>86</v>
      </c>
      <c r="C128" s="23" t="s">
        <v>88</v>
      </c>
      <c r="D128" s="23" t="s">
        <v>114</v>
      </c>
    </row>
    <row r="129" spans="1:4" x14ac:dyDescent="0.15">
      <c r="A129" s="23" t="s">
        <v>24</v>
      </c>
      <c r="B129" s="23">
        <v>90</v>
      </c>
      <c r="C129" s="26">
        <v>230</v>
      </c>
      <c r="D129" s="23">
        <v>180</v>
      </c>
    </row>
    <row r="131" spans="1:4" x14ac:dyDescent="0.15">
      <c r="B131" s="23" t="s">
        <v>87</v>
      </c>
      <c r="C131" s="23" t="s">
        <v>90</v>
      </c>
      <c r="D131" s="23" t="s">
        <v>89</v>
      </c>
    </row>
    <row r="132" spans="1:4" x14ac:dyDescent="0.15">
      <c r="A132" s="23" t="s">
        <v>25</v>
      </c>
      <c r="B132" s="23">
        <v>180</v>
      </c>
      <c r="C132" s="26">
        <v>40</v>
      </c>
      <c r="D132" s="23">
        <v>120</v>
      </c>
    </row>
    <row r="134" spans="1:4" x14ac:dyDescent="0.15">
      <c r="B134" s="23" t="s">
        <v>88</v>
      </c>
      <c r="C134" s="23" t="s">
        <v>76</v>
      </c>
      <c r="D134" s="23" t="s">
        <v>75</v>
      </c>
    </row>
    <row r="135" spans="1:4" x14ac:dyDescent="0.15">
      <c r="A135" s="23" t="s">
        <v>27</v>
      </c>
      <c r="B135" s="23">
        <v>30</v>
      </c>
      <c r="C135" s="26">
        <v>140</v>
      </c>
      <c r="D135" s="23">
        <v>250</v>
      </c>
    </row>
    <row r="137" spans="1:4" x14ac:dyDescent="0.15">
      <c r="B137" s="23" t="s">
        <v>90</v>
      </c>
      <c r="C137" s="23" t="s">
        <v>75</v>
      </c>
      <c r="D137" s="23" t="s">
        <v>77</v>
      </c>
    </row>
    <row r="138" spans="1:4" x14ac:dyDescent="0.15">
      <c r="A138" s="23" t="s">
        <v>28</v>
      </c>
      <c r="B138" s="23">
        <v>140</v>
      </c>
      <c r="C138" s="23">
        <v>160</v>
      </c>
      <c r="D138" s="26">
        <v>120</v>
      </c>
    </row>
    <row r="140" spans="1:4" x14ac:dyDescent="0.15">
      <c r="B140" s="23" t="s">
        <v>90</v>
      </c>
      <c r="C140" s="23" t="s">
        <v>76</v>
      </c>
      <c r="D140" s="23" t="s">
        <v>74</v>
      </c>
    </row>
    <row r="141" spans="1:4" x14ac:dyDescent="0.15">
      <c r="A141" s="23" t="s">
        <v>154</v>
      </c>
      <c r="B141" s="23">
        <v>210</v>
      </c>
      <c r="C141" s="23">
        <v>200</v>
      </c>
      <c r="D141" s="23">
        <v>70</v>
      </c>
    </row>
    <row r="143" spans="1:4" x14ac:dyDescent="0.15">
      <c r="B143" s="23" t="s">
        <v>75</v>
      </c>
      <c r="C143" s="23" t="s">
        <v>111</v>
      </c>
      <c r="D143" s="23" t="s">
        <v>73</v>
      </c>
    </row>
    <row r="144" spans="1:4" x14ac:dyDescent="0.15">
      <c r="A144" s="23" t="s">
        <v>153</v>
      </c>
      <c r="B144" s="23">
        <v>70</v>
      </c>
      <c r="C144" s="23">
        <v>233</v>
      </c>
      <c r="D144" s="23">
        <v>10</v>
      </c>
    </row>
    <row r="146" spans="1:5" x14ac:dyDescent="0.15">
      <c r="B146" s="23" t="s">
        <v>87</v>
      </c>
      <c r="C146" s="23" t="s">
        <v>103</v>
      </c>
      <c r="D146" s="23" t="s">
        <v>115</v>
      </c>
    </row>
    <row r="147" spans="1:5" x14ac:dyDescent="0.15">
      <c r="A147" s="23" t="s">
        <v>23</v>
      </c>
      <c r="B147" s="26">
        <v>270</v>
      </c>
      <c r="C147" s="23">
        <v>62</v>
      </c>
      <c r="D147" s="23">
        <v>137</v>
      </c>
    </row>
    <row r="149" spans="1:5" x14ac:dyDescent="0.15">
      <c r="B149" s="23" t="s">
        <v>114</v>
      </c>
      <c r="C149" s="23" t="s">
        <v>104</v>
      </c>
      <c r="D149" s="23" t="s">
        <v>102</v>
      </c>
    </row>
    <row r="150" spans="1:5" x14ac:dyDescent="0.15">
      <c r="A150" s="23" t="s">
        <v>167</v>
      </c>
      <c r="B150" s="23">
        <v>62</v>
      </c>
      <c r="C150" s="23">
        <v>137</v>
      </c>
      <c r="D150" s="23">
        <v>62</v>
      </c>
    </row>
    <row r="152" spans="1:5" x14ac:dyDescent="0.15">
      <c r="B152" s="23" t="s">
        <v>86</v>
      </c>
      <c r="C152" s="23" t="s">
        <v>109</v>
      </c>
      <c r="D152" s="23" t="s">
        <v>118</v>
      </c>
      <c r="E152" s="23" t="s">
        <v>173</v>
      </c>
    </row>
    <row r="153" spans="1:5" x14ac:dyDescent="0.15">
      <c r="A153" s="23" t="s">
        <v>12</v>
      </c>
      <c r="B153" s="23">
        <v>277</v>
      </c>
      <c r="C153" s="23">
        <v>40</v>
      </c>
      <c r="D153" s="23">
        <v>82</v>
      </c>
      <c r="E153" s="23">
        <v>180</v>
      </c>
    </row>
    <row r="155" spans="1:5" x14ac:dyDescent="0.15">
      <c r="B155" s="23" t="s">
        <v>110</v>
      </c>
      <c r="C155" s="23" t="s">
        <v>175</v>
      </c>
      <c r="D155" s="23" t="s">
        <v>108</v>
      </c>
      <c r="E155" s="23" t="s">
        <v>174</v>
      </c>
    </row>
    <row r="156" spans="1:5" x14ac:dyDescent="0.15">
      <c r="A156" s="23" t="s">
        <v>14</v>
      </c>
      <c r="B156" s="23">
        <v>72</v>
      </c>
      <c r="C156" s="23">
        <v>217</v>
      </c>
      <c r="D156" s="23">
        <v>50</v>
      </c>
      <c r="E156" s="23">
        <v>170</v>
      </c>
    </row>
    <row r="158" spans="1:5" x14ac:dyDescent="0.15">
      <c r="B158" s="23" t="s">
        <v>109</v>
      </c>
    </row>
    <row r="159" spans="1:5" x14ac:dyDescent="0.15">
      <c r="A159" s="23" t="s">
        <v>15</v>
      </c>
      <c r="B159" s="23">
        <v>150</v>
      </c>
    </row>
    <row r="161" spans="1:4" x14ac:dyDescent="0.15">
      <c r="B161" s="23" t="s">
        <v>114</v>
      </c>
      <c r="C161" s="23" t="s">
        <v>104</v>
      </c>
      <c r="D161" s="23" t="s">
        <v>116</v>
      </c>
    </row>
    <row r="162" spans="1:4" x14ac:dyDescent="0.15">
      <c r="A162" s="23" t="s">
        <v>21</v>
      </c>
      <c r="B162" s="23">
        <v>120</v>
      </c>
      <c r="C162" s="23">
        <v>80</v>
      </c>
      <c r="D162" s="23">
        <v>77</v>
      </c>
    </row>
    <row r="164" spans="1:4" x14ac:dyDescent="0.15">
      <c r="B164" s="23" t="s">
        <v>103</v>
      </c>
      <c r="C164" s="23" t="s">
        <v>115</v>
      </c>
      <c r="D164" s="23" t="s">
        <v>105</v>
      </c>
    </row>
    <row r="165" spans="1:4" x14ac:dyDescent="0.15">
      <c r="A165" s="23" t="s">
        <v>20</v>
      </c>
      <c r="B165" s="23">
        <v>137</v>
      </c>
      <c r="C165" s="23">
        <v>80</v>
      </c>
      <c r="D165" s="23">
        <v>130</v>
      </c>
    </row>
    <row r="167" spans="1:4" x14ac:dyDescent="0.15">
      <c r="B167" s="23" t="s">
        <v>104</v>
      </c>
      <c r="C167" s="23" t="s">
        <v>117</v>
      </c>
      <c r="D167" s="23" t="s">
        <v>106</v>
      </c>
    </row>
    <row r="168" spans="1:4" x14ac:dyDescent="0.15">
      <c r="A168" s="23" t="s">
        <v>19</v>
      </c>
      <c r="B168" s="23">
        <v>130</v>
      </c>
      <c r="C168" s="23">
        <v>180</v>
      </c>
      <c r="D168" s="23">
        <v>60</v>
      </c>
    </row>
    <row r="170" spans="1:4" x14ac:dyDescent="0.15">
      <c r="B170" s="23" t="s">
        <v>105</v>
      </c>
      <c r="C170" s="23" t="s">
        <v>107</v>
      </c>
    </row>
    <row r="171" spans="1:4" x14ac:dyDescent="0.15">
      <c r="A171" s="23" t="s">
        <v>172</v>
      </c>
      <c r="B171" s="23">
        <v>212</v>
      </c>
      <c r="C171" s="23">
        <v>175</v>
      </c>
    </row>
    <row r="173" spans="1:4" x14ac:dyDescent="0.15">
      <c r="B173" s="23" t="s">
        <v>105</v>
      </c>
      <c r="C173" s="23" t="s">
        <v>107</v>
      </c>
      <c r="D173" s="23" t="s">
        <v>118</v>
      </c>
    </row>
    <row r="174" spans="1:4" x14ac:dyDescent="0.15">
      <c r="A174" s="23" t="s">
        <v>18</v>
      </c>
      <c r="B174" s="23">
        <v>50</v>
      </c>
      <c r="C174" s="23">
        <v>117</v>
      </c>
      <c r="D174" s="23">
        <v>237</v>
      </c>
    </row>
    <row r="176" spans="1:4" x14ac:dyDescent="0.15">
      <c r="B176" s="23" t="s">
        <v>117</v>
      </c>
      <c r="C176" s="23" t="s">
        <v>106</v>
      </c>
      <c r="D176" s="23" t="s">
        <v>108</v>
      </c>
    </row>
    <row r="177" spans="1:4" x14ac:dyDescent="0.15">
      <c r="A177" s="23" t="s">
        <v>168</v>
      </c>
      <c r="B177" s="23">
        <v>175</v>
      </c>
      <c r="C177" s="23">
        <v>117</v>
      </c>
      <c r="D177" s="23">
        <v>140</v>
      </c>
    </row>
    <row r="179" spans="1:4" x14ac:dyDescent="0.15">
      <c r="B179" s="23" t="s">
        <v>110</v>
      </c>
      <c r="C179" s="23" t="s">
        <v>106</v>
      </c>
      <c r="D179" s="23" t="s">
        <v>108</v>
      </c>
    </row>
    <row r="180" spans="1:4" x14ac:dyDescent="0.15">
      <c r="A180" s="23" t="s">
        <v>17</v>
      </c>
      <c r="B180" s="23">
        <v>82</v>
      </c>
      <c r="C180" s="23">
        <v>250</v>
      </c>
      <c r="D180" s="23">
        <v>70</v>
      </c>
    </row>
    <row r="182" spans="1:4" x14ac:dyDescent="0.15">
      <c r="B182" s="23" t="s">
        <v>109</v>
      </c>
      <c r="C182" s="23" t="s">
        <v>107</v>
      </c>
      <c r="D182" s="23" t="s">
        <v>118</v>
      </c>
    </row>
    <row r="183" spans="1:4" x14ac:dyDescent="0.15">
      <c r="A183" s="23" t="s">
        <v>16</v>
      </c>
      <c r="B183" s="23">
        <v>72</v>
      </c>
      <c r="C183" s="23">
        <v>140</v>
      </c>
      <c r="D183" s="23">
        <v>100</v>
      </c>
    </row>
    <row r="185" spans="1:4" x14ac:dyDescent="0.15">
      <c r="B185" s="23" t="s">
        <v>82</v>
      </c>
    </row>
    <row r="186" spans="1:4" x14ac:dyDescent="0.15">
      <c r="A186" s="23" t="s">
        <v>157</v>
      </c>
      <c r="B186" s="23">
        <v>100</v>
      </c>
    </row>
    <row r="188" spans="1:4" x14ac:dyDescent="0.15">
      <c r="B188" s="23" t="s">
        <v>84</v>
      </c>
    </row>
    <row r="189" spans="1:4" x14ac:dyDescent="0.15">
      <c r="A189" s="23" t="s">
        <v>158</v>
      </c>
      <c r="B189" s="23">
        <v>120</v>
      </c>
    </row>
    <row r="191" spans="1:4" x14ac:dyDescent="0.15">
      <c r="B191" s="23" t="s">
        <v>88</v>
      </c>
    </row>
    <row r="192" spans="1:4" x14ac:dyDescent="0.15">
      <c r="A192" s="23" t="s">
        <v>26</v>
      </c>
      <c r="B192" s="23">
        <v>120</v>
      </c>
    </row>
    <row r="194" spans="1:3" x14ac:dyDescent="0.15">
      <c r="B194" s="23" t="s">
        <v>115</v>
      </c>
    </row>
    <row r="195" spans="1:3" x14ac:dyDescent="0.15">
      <c r="A195" s="23" t="s">
        <v>22</v>
      </c>
      <c r="B195" s="23">
        <v>77</v>
      </c>
    </row>
    <row r="197" spans="1:3" x14ac:dyDescent="0.15">
      <c r="B197" s="23" t="s">
        <v>110</v>
      </c>
    </row>
    <row r="198" spans="1:3" x14ac:dyDescent="0.15">
      <c r="A198" s="23" t="s">
        <v>13</v>
      </c>
      <c r="B198" s="23">
        <v>127</v>
      </c>
    </row>
    <row r="200" spans="1:3" x14ac:dyDescent="0.15">
      <c r="B200" s="23" t="s">
        <v>109</v>
      </c>
    </row>
    <row r="201" spans="1:3" x14ac:dyDescent="0.15">
      <c r="A201" s="23" t="s">
        <v>182</v>
      </c>
      <c r="B201" s="23">
        <v>120</v>
      </c>
    </row>
    <row r="203" spans="1:3" x14ac:dyDescent="0.15">
      <c r="B203" s="23" t="s">
        <v>194</v>
      </c>
    </row>
    <row r="204" spans="1:3" x14ac:dyDescent="0.15">
      <c r="A204" s="23" t="s">
        <v>183</v>
      </c>
    </row>
    <row r="206" spans="1:3" x14ac:dyDescent="0.15">
      <c r="B206" s="23" t="s">
        <v>71</v>
      </c>
      <c r="C206" s="23" t="s">
        <v>73</v>
      </c>
    </row>
    <row r="207" spans="1:3" x14ac:dyDescent="0.15">
      <c r="A207" s="23" t="s">
        <v>72</v>
      </c>
      <c r="B207" s="23">
        <v>100</v>
      </c>
      <c r="C207" s="23">
        <v>10</v>
      </c>
    </row>
    <row r="209" spans="1:4" x14ac:dyDescent="0.15">
      <c r="B209" s="23" t="s">
        <v>72</v>
      </c>
      <c r="C209" s="23" t="s">
        <v>70</v>
      </c>
      <c r="D209" s="23" t="s">
        <v>58</v>
      </c>
    </row>
    <row r="210" spans="1:4" x14ac:dyDescent="0.15">
      <c r="A210" s="23" t="s">
        <v>71</v>
      </c>
      <c r="B210" s="23">
        <v>60</v>
      </c>
      <c r="C210" s="23">
        <v>200</v>
      </c>
      <c r="D210" s="23">
        <v>173</v>
      </c>
    </row>
    <row r="212" spans="1:4" x14ac:dyDescent="0.15">
      <c r="B212" s="23" t="s">
        <v>71</v>
      </c>
      <c r="C212" s="23" t="s">
        <v>69</v>
      </c>
      <c r="D212" s="23" t="s">
        <v>60</v>
      </c>
    </row>
    <row r="213" spans="1:4" x14ac:dyDescent="0.15">
      <c r="A213" s="23" t="s">
        <v>152</v>
      </c>
      <c r="B213" s="23">
        <v>250</v>
      </c>
      <c r="C213" s="23">
        <v>150</v>
      </c>
      <c r="D213" s="23">
        <v>120</v>
      </c>
    </row>
    <row r="215" spans="1:4" x14ac:dyDescent="0.15">
      <c r="B215" s="23" t="s">
        <v>70</v>
      </c>
      <c r="C215" s="23" t="s">
        <v>67</v>
      </c>
      <c r="D215" s="23" t="s">
        <v>102</v>
      </c>
    </row>
    <row r="216" spans="1:4" x14ac:dyDescent="0.15">
      <c r="A216" s="23" t="s">
        <v>151</v>
      </c>
      <c r="B216" s="23">
        <v>120</v>
      </c>
      <c r="C216" s="23">
        <v>70</v>
      </c>
      <c r="D216" s="23">
        <v>10</v>
      </c>
    </row>
    <row r="218" spans="1:4" x14ac:dyDescent="0.15">
      <c r="B218" s="23" t="s">
        <v>69</v>
      </c>
      <c r="C218" s="23" t="s">
        <v>66</v>
      </c>
      <c r="D218" s="23" t="s">
        <v>68</v>
      </c>
    </row>
    <row r="219" spans="1:4" x14ac:dyDescent="0.15">
      <c r="A219" s="23" t="s">
        <v>149</v>
      </c>
      <c r="B219" s="23">
        <v>100</v>
      </c>
      <c r="C219" s="23">
        <v>100</v>
      </c>
      <c r="D219" s="23">
        <v>40</v>
      </c>
    </row>
    <row r="221" spans="1:4" x14ac:dyDescent="0.15">
      <c r="B221" s="23" t="s">
        <v>67</v>
      </c>
      <c r="C221" s="23" t="s">
        <v>195</v>
      </c>
      <c r="D221" s="23" t="s">
        <v>65</v>
      </c>
    </row>
    <row r="222" spans="1:4" x14ac:dyDescent="0.15">
      <c r="A222" s="23" t="s">
        <v>148</v>
      </c>
      <c r="B222" s="23">
        <v>100</v>
      </c>
      <c r="C222" s="23">
        <v>70</v>
      </c>
      <c r="D222" s="23">
        <v>63</v>
      </c>
    </row>
    <row r="224" spans="1:4" x14ac:dyDescent="0.15">
      <c r="B224" s="23" t="s">
        <v>66</v>
      </c>
      <c r="C224" s="23" t="s">
        <v>196</v>
      </c>
    </row>
    <row r="225" spans="1:4" x14ac:dyDescent="0.15">
      <c r="A225" s="23" t="s">
        <v>184</v>
      </c>
      <c r="B225" s="23">
        <v>70</v>
      </c>
      <c r="C225" s="23">
        <v>63</v>
      </c>
    </row>
    <row r="227" spans="1:4" x14ac:dyDescent="0.15">
      <c r="B227" s="23" t="s">
        <v>66</v>
      </c>
      <c r="C227" s="23" t="s">
        <v>196</v>
      </c>
      <c r="D227" s="23" t="s">
        <v>61</v>
      </c>
    </row>
    <row r="228" spans="1:4" x14ac:dyDescent="0.15">
      <c r="A228" s="23" t="s">
        <v>147</v>
      </c>
      <c r="B228" s="23">
        <v>63</v>
      </c>
      <c r="C228" s="23">
        <v>70</v>
      </c>
      <c r="D228" s="23">
        <v>117</v>
      </c>
    </row>
    <row r="230" spans="1:4" x14ac:dyDescent="0.15">
      <c r="B230" s="23" t="s">
        <v>195</v>
      </c>
      <c r="C230" s="23" t="s">
        <v>65</v>
      </c>
      <c r="D230" s="23" t="s">
        <v>62</v>
      </c>
    </row>
    <row r="231" spans="1:4" x14ac:dyDescent="0.15">
      <c r="A231" s="23" t="s">
        <v>185</v>
      </c>
      <c r="B231" s="23">
        <v>63</v>
      </c>
      <c r="C231" s="23">
        <v>70</v>
      </c>
      <c r="D231" s="23">
        <v>90</v>
      </c>
    </row>
    <row r="233" spans="1:4" x14ac:dyDescent="0.15">
      <c r="B233" s="23" t="s">
        <v>63</v>
      </c>
    </row>
    <row r="234" spans="1:4" x14ac:dyDescent="0.15">
      <c r="A234" s="23" t="s">
        <v>166</v>
      </c>
      <c r="B234" s="23">
        <v>210</v>
      </c>
    </row>
    <row r="236" spans="1:4" x14ac:dyDescent="0.15">
      <c r="B236" s="23" t="s">
        <v>63</v>
      </c>
    </row>
    <row r="237" spans="1:4" x14ac:dyDescent="0.15">
      <c r="A237" s="23" t="s">
        <v>146</v>
      </c>
      <c r="B237" s="23">
        <v>10</v>
      </c>
    </row>
    <row r="239" spans="1:4" x14ac:dyDescent="0.15">
      <c r="B239" s="23" t="s">
        <v>61</v>
      </c>
    </row>
    <row r="240" spans="1:4" x14ac:dyDescent="0.15">
      <c r="A240" s="23" t="s">
        <v>186</v>
      </c>
      <c r="B240" s="23">
        <v>10</v>
      </c>
    </row>
    <row r="242" spans="1:3" x14ac:dyDescent="0.15">
      <c r="B242" s="23" t="s">
        <v>59</v>
      </c>
    </row>
    <row r="243" spans="1:3" x14ac:dyDescent="0.15">
      <c r="A243" s="23" t="s">
        <v>165</v>
      </c>
      <c r="B243" s="23">
        <v>20</v>
      </c>
    </row>
    <row r="245" spans="1:3" x14ac:dyDescent="0.15">
      <c r="B245" s="23" t="s">
        <v>58</v>
      </c>
    </row>
    <row r="246" spans="1:3" x14ac:dyDescent="0.15">
      <c r="A246" s="23" t="s">
        <v>187</v>
      </c>
      <c r="B246" s="23">
        <v>240</v>
      </c>
    </row>
    <row r="248" spans="1:3" x14ac:dyDescent="0.15">
      <c r="B248" s="23" t="s">
        <v>67</v>
      </c>
    </row>
    <row r="249" spans="1:3" x14ac:dyDescent="0.15">
      <c r="A249" s="23" t="s">
        <v>150</v>
      </c>
      <c r="B249" s="23">
        <v>60</v>
      </c>
    </row>
    <row r="251" spans="1:3" x14ac:dyDescent="0.15">
      <c r="B251" s="23" t="s">
        <v>189</v>
      </c>
    </row>
    <row r="252" spans="1:3" x14ac:dyDescent="0.15">
      <c r="A252" s="23" t="s">
        <v>188</v>
      </c>
      <c r="B252" s="23">
        <v>378</v>
      </c>
    </row>
    <row r="254" spans="1:3" x14ac:dyDescent="0.15">
      <c r="B254" s="23" t="s">
        <v>63</v>
      </c>
      <c r="C254" s="23" t="s">
        <v>197</v>
      </c>
    </row>
    <row r="255" spans="1:3" x14ac:dyDescent="0.15">
      <c r="A255" s="23" t="s">
        <v>189</v>
      </c>
      <c r="B255" s="23">
        <v>247</v>
      </c>
      <c r="C255" s="23">
        <v>378</v>
      </c>
    </row>
    <row r="257" spans="1:6" x14ac:dyDescent="0.15">
      <c r="B257" s="23" t="s">
        <v>189</v>
      </c>
      <c r="C257" s="23" t="s">
        <v>62</v>
      </c>
      <c r="D257" s="23" t="s">
        <v>64</v>
      </c>
    </row>
    <row r="258" spans="1:6" x14ac:dyDescent="0.15">
      <c r="A258" s="23" t="s">
        <v>63</v>
      </c>
      <c r="B258" s="23">
        <v>247</v>
      </c>
      <c r="C258" s="23">
        <v>90</v>
      </c>
      <c r="D258" s="23">
        <v>10</v>
      </c>
    </row>
    <row r="260" spans="1:6" x14ac:dyDescent="0.15">
      <c r="B260" s="23" t="s">
        <v>63</v>
      </c>
      <c r="C260" s="23" t="s">
        <v>61</v>
      </c>
    </row>
    <row r="261" spans="1:6" x14ac:dyDescent="0.15">
      <c r="A261" s="23" t="s">
        <v>145</v>
      </c>
      <c r="B261" s="23">
        <v>90</v>
      </c>
      <c r="C261" s="23">
        <v>40</v>
      </c>
    </row>
    <row r="263" spans="1:6" x14ac:dyDescent="0.15">
      <c r="B263" s="23" t="s">
        <v>62</v>
      </c>
      <c r="C263" s="23" t="s">
        <v>60</v>
      </c>
      <c r="D263" s="23" t="s">
        <v>101</v>
      </c>
      <c r="E263" s="23" t="s">
        <v>198</v>
      </c>
      <c r="F263" s="23" t="s">
        <v>65</v>
      </c>
    </row>
    <row r="264" spans="1:6" x14ac:dyDescent="0.15">
      <c r="A264" s="23" t="s">
        <v>144</v>
      </c>
      <c r="B264" s="23">
        <v>40</v>
      </c>
      <c r="C264" s="23">
        <v>153</v>
      </c>
      <c r="D264" s="23">
        <v>150</v>
      </c>
      <c r="E264" s="23">
        <v>10</v>
      </c>
      <c r="F264" s="23">
        <v>117</v>
      </c>
    </row>
    <row r="266" spans="1:6" x14ac:dyDescent="0.15">
      <c r="B266" s="23" t="s">
        <v>61</v>
      </c>
      <c r="C266" s="23" t="s">
        <v>59</v>
      </c>
      <c r="D266" s="23" t="s">
        <v>70</v>
      </c>
    </row>
    <row r="267" spans="1:6" x14ac:dyDescent="0.15">
      <c r="A267" s="23" t="s">
        <v>143</v>
      </c>
      <c r="B267" s="23">
        <v>100</v>
      </c>
      <c r="C267" s="23">
        <v>82</v>
      </c>
      <c r="D267" s="23">
        <v>120</v>
      </c>
    </row>
    <row r="269" spans="1:6" x14ac:dyDescent="0.15">
      <c r="B269" s="23" t="s">
        <v>60</v>
      </c>
      <c r="C269" s="23" t="s">
        <v>58</v>
      </c>
      <c r="D269" s="23" t="s">
        <v>100</v>
      </c>
    </row>
    <row r="270" spans="1:6" x14ac:dyDescent="0.15">
      <c r="A270" s="23" t="s">
        <v>142</v>
      </c>
      <c r="B270" s="23">
        <v>60</v>
      </c>
      <c r="C270" s="23">
        <v>102</v>
      </c>
      <c r="D270" s="26">
        <v>60</v>
      </c>
    </row>
    <row r="272" spans="1:6" x14ac:dyDescent="0.15">
      <c r="B272" s="23" t="s">
        <v>59</v>
      </c>
      <c r="C272" s="23" t="s">
        <v>57</v>
      </c>
      <c r="D272" s="23" t="s">
        <v>71</v>
      </c>
      <c r="E272" s="23" t="s">
        <v>199</v>
      </c>
    </row>
    <row r="273" spans="1:5" x14ac:dyDescent="0.15">
      <c r="A273" s="23" t="s">
        <v>141</v>
      </c>
      <c r="B273" s="26">
        <v>60</v>
      </c>
      <c r="C273" s="23">
        <v>130</v>
      </c>
      <c r="D273" s="23">
        <v>150</v>
      </c>
      <c r="E273" s="23">
        <v>240</v>
      </c>
    </row>
    <row r="275" spans="1:5" x14ac:dyDescent="0.15">
      <c r="B275" s="23" t="s">
        <v>58</v>
      </c>
      <c r="C275" s="23" t="s">
        <v>52</v>
      </c>
      <c r="D275" s="23" t="s">
        <v>53</v>
      </c>
    </row>
    <row r="276" spans="1:5" x14ac:dyDescent="0.15">
      <c r="A276" s="23" t="s">
        <v>140</v>
      </c>
      <c r="B276" s="26">
        <v>60</v>
      </c>
      <c r="C276" s="23">
        <v>100</v>
      </c>
      <c r="D276" s="23">
        <v>212</v>
      </c>
    </row>
    <row r="278" spans="1:5" x14ac:dyDescent="0.15">
      <c r="B278" s="23" t="s">
        <v>57</v>
      </c>
      <c r="C278" s="23" t="s">
        <v>97</v>
      </c>
      <c r="D278" s="23" t="s">
        <v>50</v>
      </c>
      <c r="E278" s="23" t="s">
        <v>53</v>
      </c>
    </row>
    <row r="279" spans="1:5" x14ac:dyDescent="0.15">
      <c r="A279" s="23" t="s">
        <v>135</v>
      </c>
      <c r="B279" s="23">
        <v>100</v>
      </c>
      <c r="C279" s="23">
        <v>100</v>
      </c>
      <c r="D279" s="23">
        <v>106</v>
      </c>
      <c r="E279" s="26">
        <v>50</v>
      </c>
    </row>
    <row r="281" spans="1:5" x14ac:dyDescent="0.15">
      <c r="B281" s="23" t="s">
        <v>52</v>
      </c>
      <c r="C281" s="23" t="s">
        <v>47</v>
      </c>
      <c r="D281" s="23" t="s">
        <v>49</v>
      </c>
    </row>
    <row r="282" spans="1:5" x14ac:dyDescent="0.15">
      <c r="A282" s="23" t="s">
        <v>162</v>
      </c>
      <c r="B282" s="23">
        <v>60</v>
      </c>
      <c r="C282" s="23">
        <v>90</v>
      </c>
      <c r="D282" s="23">
        <v>162</v>
      </c>
    </row>
    <row r="284" spans="1:5" x14ac:dyDescent="0.15">
      <c r="B284" s="23" t="s">
        <v>97</v>
      </c>
      <c r="C284" s="23" t="s">
        <v>42</v>
      </c>
      <c r="D284" s="23" t="s">
        <v>48</v>
      </c>
    </row>
    <row r="285" spans="1:5" x14ac:dyDescent="0.15">
      <c r="A285" s="23" t="s">
        <v>130</v>
      </c>
      <c r="B285" s="23">
        <v>90</v>
      </c>
      <c r="C285" s="23">
        <v>90</v>
      </c>
      <c r="D285" s="26">
        <v>210</v>
      </c>
    </row>
    <row r="287" spans="1:5" x14ac:dyDescent="0.15">
      <c r="A287" s="24"/>
      <c r="B287" s="24" t="s">
        <v>47</v>
      </c>
      <c r="C287" s="24" t="s">
        <v>43</v>
      </c>
    </row>
    <row r="288" spans="1:5" x14ac:dyDescent="0.15">
      <c r="A288" s="24" t="s">
        <v>127</v>
      </c>
      <c r="B288" s="24">
        <v>90</v>
      </c>
      <c r="C288" s="24">
        <v>200</v>
      </c>
    </row>
    <row r="290" spans="1:3" x14ac:dyDescent="0.15">
      <c r="A290" s="24"/>
      <c r="B290" s="25" t="s">
        <v>47</v>
      </c>
      <c r="C290" s="24"/>
    </row>
    <row r="291" spans="1:3" x14ac:dyDescent="0.15">
      <c r="A291" s="24" t="s">
        <v>46</v>
      </c>
      <c r="B291" s="25">
        <v>70</v>
      </c>
      <c r="C291" s="24"/>
    </row>
    <row r="293" spans="1:3" x14ac:dyDescent="0.15">
      <c r="B293" s="23" t="s">
        <v>103</v>
      </c>
      <c r="C293" s="23" t="s">
        <v>69</v>
      </c>
    </row>
    <row r="294" spans="1:3" x14ac:dyDescent="0.15">
      <c r="A294" s="23" t="s">
        <v>102</v>
      </c>
      <c r="B294" s="23">
        <v>62</v>
      </c>
      <c r="C294" s="23">
        <v>10</v>
      </c>
    </row>
    <row r="296" spans="1:3" x14ac:dyDescent="0.15">
      <c r="B296" s="23" t="s">
        <v>74</v>
      </c>
      <c r="C296" s="23" t="s">
        <v>72</v>
      </c>
    </row>
    <row r="297" spans="1:3" x14ac:dyDescent="0.15">
      <c r="A297" s="23" t="s">
        <v>73</v>
      </c>
      <c r="B297" s="23">
        <v>10</v>
      </c>
      <c r="C297" s="23">
        <v>10</v>
      </c>
    </row>
    <row r="299" spans="1:3" x14ac:dyDescent="0.15">
      <c r="B299" s="23" t="s">
        <v>36</v>
      </c>
      <c r="C299" s="23" t="s">
        <v>38</v>
      </c>
    </row>
    <row r="300" spans="1:3" x14ac:dyDescent="0.15">
      <c r="A300" s="23" t="s">
        <v>37</v>
      </c>
      <c r="B300" s="23">
        <v>10</v>
      </c>
      <c r="C300" s="26">
        <f>4*60+40</f>
        <v>280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2EE6-ED14-42CC-91F5-DF08E50EE28C}">
  <dimension ref="A1:F3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ColWidth="8.92578125" defaultRowHeight="12.6" x14ac:dyDescent="0.15"/>
  <cols>
    <col min="1" max="16384" width="8.92578125" style="23"/>
  </cols>
  <sheetData>
    <row r="1" spans="1:4" x14ac:dyDescent="0.15">
      <c r="A1" s="23" t="s">
        <v>190</v>
      </c>
      <c r="B1" s="23" t="s">
        <v>191</v>
      </c>
    </row>
    <row r="2" spans="1:4" x14ac:dyDescent="0.15">
      <c r="A2" s="24"/>
      <c r="B2" s="24" t="s">
        <v>78</v>
      </c>
      <c r="C2" s="24" t="s">
        <v>82</v>
      </c>
    </row>
    <row r="3" spans="1:4" x14ac:dyDescent="0.15">
      <c r="A3" s="24" t="s">
        <v>79</v>
      </c>
      <c r="B3" s="24">
        <v>57</v>
      </c>
      <c r="C3" s="24">
        <v>60</v>
      </c>
    </row>
    <row r="5" spans="1:4" x14ac:dyDescent="0.15">
      <c r="A5" s="24"/>
      <c r="B5" s="24" t="s">
        <v>79</v>
      </c>
      <c r="C5" s="24" t="s">
        <v>31</v>
      </c>
      <c r="D5" s="24" t="s">
        <v>80</v>
      </c>
    </row>
    <row r="6" spans="1:4" x14ac:dyDescent="0.15">
      <c r="A6" s="24" t="s">
        <v>78</v>
      </c>
      <c r="B6" s="24">
        <v>57</v>
      </c>
      <c r="C6" s="24">
        <v>720</v>
      </c>
      <c r="D6" s="24">
        <v>373</v>
      </c>
    </row>
    <row r="8" spans="1:4" x14ac:dyDescent="0.15">
      <c r="A8" s="24"/>
      <c r="B8" s="24" t="s">
        <v>78</v>
      </c>
      <c r="C8" s="24" t="s">
        <v>32</v>
      </c>
      <c r="D8" s="24" t="s">
        <v>77</v>
      </c>
    </row>
    <row r="9" spans="1:4" x14ac:dyDescent="0.15">
      <c r="A9" s="24" t="s">
        <v>30</v>
      </c>
      <c r="B9" s="24">
        <v>900</v>
      </c>
      <c r="C9" s="24">
        <v>70</v>
      </c>
      <c r="D9" s="24">
        <v>230</v>
      </c>
    </row>
    <row r="11" spans="1:4" x14ac:dyDescent="0.15">
      <c r="A11" s="24"/>
      <c r="B11" s="24" t="s">
        <v>31</v>
      </c>
      <c r="C11" s="24" t="s">
        <v>33</v>
      </c>
      <c r="D11" s="24" t="s">
        <v>81</v>
      </c>
    </row>
    <row r="12" spans="1:4" x14ac:dyDescent="0.15">
      <c r="A12" s="24" t="s">
        <v>119</v>
      </c>
      <c r="B12" s="24">
        <v>70</v>
      </c>
      <c r="C12" s="24">
        <v>200</v>
      </c>
      <c r="D12" s="24">
        <v>300</v>
      </c>
    </row>
    <row r="14" spans="1:4" x14ac:dyDescent="0.15">
      <c r="A14" s="24"/>
      <c r="B14" s="24" t="s">
        <v>32</v>
      </c>
      <c r="C14" s="24" t="s">
        <v>34</v>
      </c>
    </row>
    <row r="15" spans="1:4" x14ac:dyDescent="0.15">
      <c r="A15" s="24" t="s">
        <v>120</v>
      </c>
      <c r="B15" s="24">
        <v>230</v>
      </c>
      <c r="C15" s="24">
        <v>140</v>
      </c>
    </row>
    <row r="17" spans="1:6" x14ac:dyDescent="0.15">
      <c r="A17" s="24"/>
      <c r="B17" s="24" t="s">
        <v>33</v>
      </c>
      <c r="C17" s="24" t="s">
        <v>35</v>
      </c>
      <c r="D17" s="24" t="s">
        <v>81</v>
      </c>
    </row>
    <row r="18" spans="1:6" x14ac:dyDescent="0.15">
      <c r="A18" s="24" t="s">
        <v>121</v>
      </c>
      <c r="B18" s="24">
        <v>140</v>
      </c>
      <c r="C18" s="24">
        <v>116</v>
      </c>
      <c r="D18" s="24">
        <v>122</v>
      </c>
    </row>
    <row r="20" spans="1:6" x14ac:dyDescent="0.15">
      <c r="A20" s="24"/>
      <c r="B20" s="24" t="s">
        <v>34</v>
      </c>
      <c r="C20" s="24" t="s">
        <v>36</v>
      </c>
      <c r="D20" s="24" t="s">
        <v>81</v>
      </c>
      <c r="E20" s="24" t="s">
        <v>94</v>
      </c>
      <c r="F20" s="24" t="s">
        <v>95</v>
      </c>
    </row>
    <row r="21" spans="1:6" x14ac:dyDescent="0.15">
      <c r="A21" s="24" t="s">
        <v>122</v>
      </c>
      <c r="B21" s="24">
        <v>116</v>
      </c>
      <c r="C21" s="24">
        <v>60</v>
      </c>
      <c r="D21" s="24">
        <v>80</v>
      </c>
      <c r="E21" s="24">
        <v>180</v>
      </c>
      <c r="F21" s="24">
        <v>120</v>
      </c>
    </row>
    <row r="23" spans="1:6" x14ac:dyDescent="0.15">
      <c r="A23" s="24"/>
      <c r="B23" s="24" t="s">
        <v>35</v>
      </c>
      <c r="C23" s="24" t="s">
        <v>37</v>
      </c>
      <c r="D23" s="24" t="s">
        <v>91</v>
      </c>
      <c r="E23" s="24" t="s">
        <v>92</v>
      </c>
    </row>
    <row r="24" spans="1:6" x14ac:dyDescent="0.15">
      <c r="A24" s="24" t="s">
        <v>123</v>
      </c>
      <c r="B24" s="24">
        <v>80</v>
      </c>
      <c r="C24" s="24">
        <v>10</v>
      </c>
      <c r="D24" s="24">
        <v>300</v>
      </c>
      <c r="E24" s="24">
        <v>120</v>
      </c>
    </row>
    <row r="26" spans="1:6" x14ac:dyDescent="0.15">
      <c r="A26" s="24"/>
      <c r="B26" s="24" t="s">
        <v>31</v>
      </c>
      <c r="C26" s="24" t="s">
        <v>111</v>
      </c>
      <c r="D26" s="24" t="s">
        <v>76</v>
      </c>
    </row>
    <row r="27" spans="1:6" x14ac:dyDescent="0.15">
      <c r="A27" s="24" t="s">
        <v>29</v>
      </c>
      <c r="B27" s="24">
        <v>250</v>
      </c>
      <c r="C27" s="24">
        <v>143</v>
      </c>
      <c r="D27" s="24">
        <v>153</v>
      </c>
    </row>
    <row r="29" spans="1:6" x14ac:dyDescent="0.15">
      <c r="A29" s="24"/>
      <c r="B29" s="24" t="s">
        <v>77</v>
      </c>
      <c r="C29" s="24" t="s">
        <v>112</v>
      </c>
      <c r="D29" s="24" t="s">
        <v>74</v>
      </c>
    </row>
    <row r="30" spans="1:6" x14ac:dyDescent="0.15">
      <c r="A30" s="24" t="s">
        <v>169</v>
      </c>
      <c r="B30" s="24">
        <v>143</v>
      </c>
      <c r="C30" s="24">
        <v>120</v>
      </c>
      <c r="D30" s="24">
        <v>200</v>
      </c>
    </row>
    <row r="32" spans="1:6" x14ac:dyDescent="0.15">
      <c r="A32" s="24"/>
      <c r="B32" s="24" t="s">
        <v>111</v>
      </c>
      <c r="C32" s="24" t="s">
        <v>113</v>
      </c>
    </row>
    <row r="33" spans="1:4" x14ac:dyDescent="0.15">
      <c r="A33" s="24" t="s">
        <v>170</v>
      </c>
      <c r="B33" s="24">
        <v>120</v>
      </c>
      <c r="C33" s="24">
        <v>180</v>
      </c>
    </row>
    <row r="35" spans="1:4" x14ac:dyDescent="0.15">
      <c r="A35" s="24"/>
      <c r="B35" s="24" t="s">
        <v>112</v>
      </c>
    </row>
    <row r="36" spans="1:4" x14ac:dyDescent="0.15">
      <c r="A36" s="24" t="s">
        <v>171</v>
      </c>
      <c r="B36" s="24">
        <v>180</v>
      </c>
    </row>
    <row r="38" spans="1:4" x14ac:dyDescent="0.15">
      <c r="A38" s="24"/>
      <c r="B38" s="24" t="s">
        <v>32</v>
      </c>
      <c r="C38" s="24" t="s">
        <v>34</v>
      </c>
      <c r="D38" s="24" t="s">
        <v>35</v>
      </c>
    </row>
    <row r="39" spans="1:4" x14ac:dyDescent="0.15">
      <c r="A39" s="24" t="s">
        <v>156</v>
      </c>
      <c r="B39" s="24">
        <v>300</v>
      </c>
      <c r="C39" s="24">
        <v>122</v>
      </c>
      <c r="D39" s="24">
        <v>80</v>
      </c>
    </row>
    <row r="41" spans="1:4" x14ac:dyDescent="0.15">
      <c r="A41" s="24"/>
      <c r="B41" s="24" t="s">
        <v>95</v>
      </c>
    </row>
    <row r="42" spans="1:4" x14ac:dyDescent="0.15">
      <c r="A42" s="24" t="s">
        <v>159</v>
      </c>
      <c r="B42" s="24">
        <v>120</v>
      </c>
    </row>
    <row r="44" spans="1:4" x14ac:dyDescent="0.15">
      <c r="A44" s="24"/>
      <c r="B44" s="24" t="s">
        <v>35</v>
      </c>
      <c r="C44" s="24" t="s">
        <v>192</v>
      </c>
    </row>
    <row r="45" spans="1:4" x14ac:dyDescent="0.15">
      <c r="A45" s="24" t="s">
        <v>160</v>
      </c>
      <c r="B45" s="24">
        <v>90</v>
      </c>
      <c r="C45" s="24">
        <v>286</v>
      </c>
    </row>
    <row r="47" spans="1:4" x14ac:dyDescent="0.15">
      <c r="A47" s="24"/>
      <c r="B47" s="24" t="s">
        <v>95</v>
      </c>
    </row>
    <row r="48" spans="1:4" x14ac:dyDescent="0.15">
      <c r="A48" s="24" t="s">
        <v>178</v>
      </c>
      <c r="B48" s="24">
        <v>172</v>
      </c>
    </row>
    <row r="50" spans="1:4" x14ac:dyDescent="0.15">
      <c r="A50" s="24"/>
      <c r="B50" s="24" t="s">
        <v>78</v>
      </c>
      <c r="C50" s="24" t="s">
        <v>193</v>
      </c>
    </row>
    <row r="51" spans="1:4" x14ac:dyDescent="0.15">
      <c r="A51" s="24" t="s">
        <v>155</v>
      </c>
      <c r="B51" s="24">
        <v>373</v>
      </c>
      <c r="C51" s="24">
        <v>780</v>
      </c>
    </row>
    <row r="53" spans="1:4" x14ac:dyDescent="0.15">
      <c r="A53" s="24"/>
      <c r="B53" s="24" t="s">
        <v>80</v>
      </c>
    </row>
    <row r="54" spans="1:4" x14ac:dyDescent="0.15">
      <c r="A54" s="24" t="s">
        <v>179</v>
      </c>
      <c r="B54" s="24">
        <v>660</v>
      </c>
    </row>
    <row r="56" spans="1:4" x14ac:dyDescent="0.15">
      <c r="A56" s="24"/>
      <c r="B56" s="24" t="s">
        <v>36</v>
      </c>
      <c r="C56" s="24" t="s">
        <v>92</v>
      </c>
    </row>
    <row r="57" spans="1:4" x14ac:dyDescent="0.15">
      <c r="A57" s="24" t="s">
        <v>91</v>
      </c>
      <c r="B57" s="24">
        <v>300</v>
      </c>
      <c r="C57" s="24">
        <v>400</v>
      </c>
    </row>
    <row r="59" spans="1:4" x14ac:dyDescent="0.15">
      <c r="A59" s="24"/>
      <c r="B59" s="24" t="s">
        <v>36</v>
      </c>
      <c r="C59" s="24" t="s">
        <v>91</v>
      </c>
      <c r="D59" s="24" t="s">
        <v>93</v>
      </c>
    </row>
    <row r="60" spans="1:4" x14ac:dyDescent="0.15">
      <c r="A60" s="24" t="s">
        <v>92</v>
      </c>
      <c r="B60" s="24">
        <v>660</v>
      </c>
      <c r="C60" s="24">
        <v>400</v>
      </c>
      <c r="D60" s="24">
        <v>350</v>
      </c>
    </row>
    <row r="62" spans="1:4" x14ac:dyDescent="0.15">
      <c r="A62" s="24"/>
      <c r="B62" s="24" t="s">
        <v>92</v>
      </c>
    </row>
    <row r="63" spans="1:4" x14ac:dyDescent="0.15">
      <c r="A63" s="24" t="s">
        <v>93</v>
      </c>
      <c r="B63" s="24">
        <v>300</v>
      </c>
    </row>
    <row r="65" spans="1:5" x14ac:dyDescent="0.15">
      <c r="B65" s="23" t="s">
        <v>39</v>
      </c>
      <c r="C65" s="23" t="s">
        <v>42</v>
      </c>
    </row>
    <row r="66" spans="1:5" x14ac:dyDescent="0.15">
      <c r="A66" s="23" t="s">
        <v>38</v>
      </c>
      <c r="B66" s="23">
        <v>150</v>
      </c>
      <c r="C66" s="23">
        <v>270</v>
      </c>
    </row>
    <row r="68" spans="1:5" x14ac:dyDescent="0.15">
      <c r="B68" s="23" t="s">
        <v>38</v>
      </c>
      <c r="C68" s="23" t="s">
        <v>48</v>
      </c>
      <c r="D68" s="23" t="s">
        <v>40</v>
      </c>
    </row>
    <row r="69" spans="1:5" x14ac:dyDescent="0.15">
      <c r="A69" s="23" t="s">
        <v>39</v>
      </c>
      <c r="B69" s="23">
        <v>230</v>
      </c>
      <c r="C69" s="23">
        <v>302</v>
      </c>
      <c r="D69" s="23">
        <v>115</v>
      </c>
    </row>
    <row r="71" spans="1:5" x14ac:dyDescent="0.15">
      <c r="B71" s="23" t="s">
        <v>39</v>
      </c>
      <c r="C71" s="23" t="s">
        <v>49</v>
      </c>
      <c r="D71" s="23" t="s">
        <v>47</v>
      </c>
    </row>
    <row r="72" spans="1:5" x14ac:dyDescent="0.15">
      <c r="A72" s="23" t="s">
        <v>131</v>
      </c>
      <c r="B72" s="23">
        <v>302</v>
      </c>
      <c r="C72" s="23">
        <v>72</v>
      </c>
      <c r="D72" s="23">
        <v>376</v>
      </c>
    </row>
    <row r="74" spans="1:5" x14ac:dyDescent="0.15">
      <c r="B74" s="23" t="s">
        <v>48</v>
      </c>
      <c r="C74" s="23" t="s">
        <v>50</v>
      </c>
      <c r="D74" s="23" t="s">
        <v>97</v>
      </c>
    </row>
    <row r="75" spans="1:5" x14ac:dyDescent="0.15">
      <c r="A75" s="23" t="s">
        <v>132</v>
      </c>
      <c r="B75" s="23">
        <v>72</v>
      </c>
      <c r="C75" s="23">
        <v>142</v>
      </c>
      <c r="D75" s="23">
        <v>150</v>
      </c>
    </row>
    <row r="77" spans="1:5" x14ac:dyDescent="0.15">
      <c r="B77" s="23" t="s">
        <v>49</v>
      </c>
      <c r="C77" s="23" t="s">
        <v>51</v>
      </c>
      <c r="D77" s="23" t="s">
        <v>52</v>
      </c>
    </row>
    <row r="78" spans="1:5" x14ac:dyDescent="0.15">
      <c r="A78" s="23" t="s">
        <v>133</v>
      </c>
      <c r="B78" s="23">
        <v>142</v>
      </c>
      <c r="C78" s="23">
        <v>315</v>
      </c>
      <c r="D78" s="23">
        <v>60</v>
      </c>
    </row>
    <row r="80" spans="1:5" x14ac:dyDescent="0.15">
      <c r="B80" s="23" t="s">
        <v>54</v>
      </c>
      <c r="C80" s="23" t="s">
        <v>56</v>
      </c>
      <c r="D80" s="23" t="s">
        <v>57</v>
      </c>
      <c r="E80" s="23" t="s">
        <v>52</v>
      </c>
    </row>
    <row r="81" spans="1:5" x14ac:dyDescent="0.15">
      <c r="A81" s="23" t="s">
        <v>136</v>
      </c>
      <c r="B81" s="23">
        <v>65</v>
      </c>
      <c r="C81" s="23">
        <v>460</v>
      </c>
      <c r="D81" s="23">
        <v>200</v>
      </c>
      <c r="E81" s="23">
        <v>100</v>
      </c>
    </row>
    <row r="83" spans="1:5" x14ac:dyDescent="0.15">
      <c r="B83" s="23" t="s">
        <v>53</v>
      </c>
      <c r="C83" s="23" t="s">
        <v>98</v>
      </c>
      <c r="D83" s="23" t="s">
        <v>55</v>
      </c>
    </row>
    <row r="84" spans="1:5" x14ac:dyDescent="0.15">
      <c r="A84" s="23" t="s">
        <v>137</v>
      </c>
      <c r="B84" s="23">
        <v>65</v>
      </c>
      <c r="C84" s="23">
        <v>60</v>
      </c>
      <c r="D84" s="23">
        <v>200</v>
      </c>
    </row>
    <row r="86" spans="1:5" x14ac:dyDescent="0.15">
      <c r="B86" s="23" t="s">
        <v>54</v>
      </c>
      <c r="C86" s="23" t="s">
        <v>99</v>
      </c>
    </row>
    <row r="87" spans="1:5" x14ac:dyDescent="0.15">
      <c r="A87" s="23" t="s">
        <v>163</v>
      </c>
      <c r="B87" s="23">
        <v>98</v>
      </c>
      <c r="C87" s="23">
        <v>200</v>
      </c>
    </row>
    <row r="89" spans="1:5" x14ac:dyDescent="0.15">
      <c r="B89" s="23" t="s">
        <v>54</v>
      </c>
      <c r="C89" s="23" t="s">
        <v>99</v>
      </c>
      <c r="D89" s="23" t="s">
        <v>56</v>
      </c>
    </row>
    <row r="90" spans="1:5" x14ac:dyDescent="0.15">
      <c r="A90" s="23" t="s">
        <v>138</v>
      </c>
      <c r="B90" s="23">
        <v>200</v>
      </c>
      <c r="C90" s="23">
        <v>80</v>
      </c>
      <c r="D90" s="23">
        <v>80</v>
      </c>
    </row>
    <row r="92" spans="1:5" x14ac:dyDescent="0.15">
      <c r="B92" s="23" t="s">
        <v>98</v>
      </c>
      <c r="C92" s="23" t="s">
        <v>55</v>
      </c>
      <c r="D92" s="23" t="s">
        <v>56</v>
      </c>
    </row>
    <row r="93" spans="1:5" x14ac:dyDescent="0.15">
      <c r="A93" s="23" t="s">
        <v>164</v>
      </c>
      <c r="B93" s="23">
        <v>250</v>
      </c>
      <c r="C93" s="23">
        <v>80</v>
      </c>
      <c r="D93" s="23">
        <v>140</v>
      </c>
    </row>
    <row r="95" spans="1:5" x14ac:dyDescent="0.15">
      <c r="B95" s="23" t="s">
        <v>55</v>
      </c>
      <c r="C95" s="23" t="s">
        <v>99</v>
      </c>
      <c r="D95" s="23" t="s">
        <v>53</v>
      </c>
    </row>
    <row r="96" spans="1:5" x14ac:dyDescent="0.15">
      <c r="A96" s="23" t="s">
        <v>139</v>
      </c>
      <c r="B96" s="23">
        <v>80</v>
      </c>
      <c r="C96" s="23">
        <v>140</v>
      </c>
      <c r="D96" s="23">
        <v>460</v>
      </c>
    </row>
    <row r="98" spans="1:4" x14ac:dyDescent="0.15">
      <c r="B98" s="23" t="s">
        <v>50</v>
      </c>
    </row>
    <row r="99" spans="1:4" x14ac:dyDescent="0.15">
      <c r="A99" s="23" t="s">
        <v>134</v>
      </c>
      <c r="B99" s="23">
        <v>210</v>
      </c>
    </row>
    <row r="101" spans="1:4" x14ac:dyDescent="0.15">
      <c r="B101" s="23" t="s">
        <v>39</v>
      </c>
      <c r="C101" s="23" t="s">
        <v>41</v>
      </c>
      <c r="D101" s="23" t="s">
        <v>96</v>
      </c>
    </row>
    <row r="102" spans="1:4" x14ac:dyDescent="0.15">
      <c r="A102" s="23" t="s">
        <v>125</v>
      </c>
      <c r="B102" s="23">
        <v>115</v>
      </c>
      <c r="C102" s="23">
        <v>283</v>
      </c>
      <c r="D102" s="23">
        <v>132</v>
      </c>
    </row>
    <row r="104" spans="1:4" x14ac:dyDescent="0.15">
      <c r="B104" s="23" t="s">
        <v>40</v>
      </c>
    </row>
    <row r="105" spans="1:4" x14ac:dyDescent="0.15">
      <c r="A105" s="23" t="s">
        <v>126</v>
      </c>
      <c r="B105" s="23">
        <v>283</v>
      </c>
    </row>
    <row r="107" spans="1:4" x14ac:dyDescent="0.15">
      <c r="B107" s="23" t="s">
        <v>40</v>
      </c>
    </row>
    <row r="108" spans="1:4" x14ac:dyDescent="0.15">
      <c r="A108" s="23" t="s">
        <v>161</v>
      </c>
      <c r="B108" s="23">
        <v>132</v>
      </c>
    </row>
    <row r="110" spans="1:4" x14ac:dyDescent="0.15">
      <c r="A110" s="24"/>
      <c r="B110" s="24" t="s">
        <v>44</v>
      </c>
      <c r="C110" s="24"/>
    </row>
    <row r="111" spans="1:4" x14ac:dyDescent="0.15">
      <c r="A111" s="24" t="s">
        <v>128</v>
      </c>
      <c r="B111" s="24">
        <v>500</v>
      </c>
      <c r="C111" s="24"/>
    </row>
    <row r="113" spans="1:4" x14ac:dyDescent="0.15">
      <c r="A113" s="24"/>
      <c r="B113" s="24" t="s">
        <v>45</v>
      </c>
      <c r="C113" s="24" t="s">
        <v>46</v>
      </c>
    </row>
    <row r="114" spans="1:4" x14ac:dyDescent="0.15">
      <c r="A114" s="24" t="s">
        <v>129</v>
      </c>
      <c r="B114" s="24">
        <v>60</v>
      </c>
      <c r="C114" s="24">
        <v>280</v>
      </c>
    </row>
    <row r="116" spans="1:4" x14ac:dyDescent="0.15">
      <c r="A116" s="24"/>
      <c r="B116" s="24" t="s">
        <v>44</v>
      </c>
    </row>
    <row r="117" spans="1:4" x14ac:dyDescent="0.15">
      <c r="A117" s="24" t="s">
        <v>45</v>
      </c>
      <c r="B117" s="24">
        <v>100</v>
      </c>
    </row>
    <row r="119" spans="1:4" x14ac:dyDescent="0.15">
      <c r="B119" s="23" t="s">
        <v>84</v>
      </c>
      <c r="C119" s="23" t="s">
        <v>83</v>
      </c>
      <c r="D119" s="23" t="s">
        <v>79</v>
      </c>
    </row>
    <row r="120" spans="1:4" x14ac:dyDescent="0.15">
      <c r="A120" s="23" t="s">
        <v>82</v>
      </c>
      <c r="B120" s="23">
        <v>120</v>
      </c>
      <c r="C120" s="23">
        <v>150</v>
      </c>
      <c r="D120" s="23">
        <v>60</v>
      </c>
    </row>
    <row r="122" spans="1:4" x14ac:dyDescent="0.15">
      <c r="B122" s="23" t="s">
        <v>82</v>
      </c>
      <c r="C122" s="23" t="s">
        <v>86</v>
      </c>
      <c r="D122" s="23" t="s">
        <v>85</v>
      </c>
    </row>
    <row r="123" spans="1:4" x14ac:dyDescent="0.15">
      <c r="A123" s="23" t="s">
        <v>84</v>
      </c>
      <c r="B123" s="23">
        <v>150</v>
      </c>
      <c r="C123" s="23">
        <v>140</v>
      </c>
      <c r="D123" s="23">
        <v>150</v>
      </c>
    </row>
    <row r="125" spans="1:4" x14ac:dyDescent="0.15">
      <c r="B125" s="23" t="s">
        <v>84</v>
      </c>
      <c r="C125" s="23" t="s">
        <v>87</v>
      </c>
      <c r="D125" s="23" t="s">
        <v>110</v>
      </c>
    </row>
    <row r="126" spans="1:4" x14ac:dyDescent="0.15">
      <c r="A126" s="23" t="s">
        <v>11</v>
      </c>
      <c r="B126" s="23">
        <v>140</v>
      </c>
      <c r="C126" s="23">
        <v>90</v>
      </c>
      <c r="D126" s="23">
        <v>157</v>
      </c>
    </row>
    <row r="128" spans="1:4" x14ac:dyDescent="0.15">
      <c r="B128" s="23" t="s">
        <v>86</v>
      </c>
      <c r="C128" s="23" t="s">
        <v>88</v>
      </c>
      <c r="D128" s="23" t="s">
        <v>114</v>
      </c>
    </row>
    <row r="129" spans="1:4" x14ac:dyDescent="0.15">
      <c r="A129" s="23" t="s">
        <v>24</v>
      </c>
      <c r="B129" s="23">
        <v>90</v>
      </c>
      <c r="C129" s="23">
        <v>180</v>
      </c>
      <c r="D129" s="23">
        <v>180</v>
      </c>
    </row>
    <row r="131" spans="1:4" x14ac:dyDescent="0.15">
      <c r="B131" s="23" t="s">
        <v>87</v>
      </c>
      <c r="C131" s="23" t="s">
        <v>90</v>
      </c>
      <c r="D131" s="23" t="s">
        <v>89</v>
      </c>
    </row>
    <row r="132" spans="1:4" x14ac:dyDescent="0.15">
      <c r="A132" s="23" t="s">
        <v>25</v>
      </c>
      <c r="B132" s="23">
        <v>180</v>
      </c>
      <c r="C132" s="23">
        <v>30</v>
      </c>
      <c r="D132" s="23">
        <v>120</v>
      </c>
    </row>
    <row r="134" spans="1:4" x14ac:dyDescent="0.15">
      <c r="B134" s="23" t="s">
        <v>88</v>
      </c>
      <c r="C134" s="23" t="s">
        <v>76</v>
      </c>
      <c r="D134" s="23" t="s">
        <v>75</v>
      </c>
    </row>
    <row r="135" spans="1:4" x14ac:dyDescent="0.15">
      <c r="A135" s="23" t="s">
        <v>27</v>
      </c>
      <c r="B135" s="23">
        <v>30</v>
      </c>
      <c r="C135" s="23">
        <v>140</v>
      </c>
      <c r="D135" s="23">
        <v>250</v>
      </c>
    </row>
    <row r="137" spans="1:4" x14ac:dyDescent="0.15">
      <c r="B137" s="23" t="s">
        <v>90</v>
      </c>
      <c r="C137" s="23" t="s">
        <v>75</v>
      </c>
      <c r="D137" s="23" t="s">
        <v>77</v>
      </c>
    </row>
    <row r="138" spans="1:4" x14ac:dyDescent="0.15">
      <c r="A138" s="23" t="s">
        <v>28</v>
      </c>
      <c r="B138" s="23">
        <v>140</v>
      </c>
      <c r="C138" s="23">
        <v>160</v>
      </c>
      <c r="D138" s="23">
        <v>170</v>
      </c>
    </row>
    <row r="140" spans="1:4" x14ac:dyDescent="0.15">
      <c r="B140" s="23" t="s">
        <v>90</v>
      </c>
      <c r="C140" s="23" t="s">
        <v>76</v>
      </c>
      <c r="D140" s="23" t="s">
        <v>74</v>
      </c>
    </row>
    <row r="141" spans="1:4" x14ac:dyDescent="0.15">
      <c r="A141" s="23" t="s">
        <v>154</v>
      </c>
      <c r="B141" s="23">
        <v>210</v>
      </c>
      <c r="C141" s="23">
        <v>200</v>
      </c>
      <c r="D141" s="23">
        <v>70</v>
      </c>
    </row>
    <row r="143" spans="1:4" x14ac:dyDescent="0.15">
      <c r="B143" s="23" t="s">
        <v>75</v>
      </c>
      <c r="C143" s="23" t="s">
        <v>111</v>
      </c>
      <c r="D143" s="23" t="s">
        <v>73</v>
      </c>
    </row>
    <row r="144" spans="1:4" x14ac:dyDescent="0.15">
      <c r="A144" s="23" t="s">
        <v>153</v>
      </c>
      <c r="B144" s="23">
        <v>70</v>
      </c>
      <c r="C144" s="23">
        <v>233</v>
      </c>
      <c r="D144" s="23">
        <v>10</v>
      </c>
    </row>
    <row r="146" spans="1:5" x14ac:dyDescent="0.15">
      <c r="B146" s="23" t="s">
        <v>87</v>
      </c>
      <c r="C146" s="23" t="s">
        <v>103</v>
      </c>
      <c r="D146" s="23" t="s">
        <v>115</v>
      </c>
    </row>
    <row r="147" spans="1:5" x14ac:dyDescent="0.15">
      <c r="A147" s="23" t="s">
        <v>23</v>
      </c>
      <c r="B147" s="23">
        <v>207</v>
      </c>
      <c r="C147" s="23">
        <v>62</v>
      </c>
      <c r="D147" s="23">
        <v>137</v>
      </c>
    </row>
    <row r="149" spans="1:5" x14ac:dyDescent="0.15">
      <c r="B149" s="23" t="s">
        <v>114</v>
      </c>
      <c r="C149" s="23" t="s">
        <v>104</v>
      </c>
      <c r="D149" s="23" t="s">
        <v>102</v>
      </c>
    </row>
    <row r="150" spans="1:5" x14ac:dyDescent="0.15">
      <c r="A150" s="23" t="s">
        <v>167</v>
      </c>
      <c r="B150" s="23">
        <v>62</v>
      </c>
      <c r="C150" s="23">
        <v>137</v>
      </c>
      <c r="D150" s="23">
        <v>62</v>
      </c>
    </row>
    <row r="152" spans="1:5" x14ac:dyDescent="0.15">
      <c r="B152" s="23" t="s">
        <v>86</v>
      </c>
      <c r="C152" s="23" t="s">
        <v>109</v>
      </c>
      <c r="D152" s="23" t="s">
        <v>118</v>
      </c>
      <c r="E152" s="23" t="s">
        <v>173</v>
      </c>
    </row>
    <row r="153" spans="1:5" x14ac:dyDescent="0.15">
      <c r="A153" s="23" t="s">
        <v>12</v>
      </c>
      <c r="B153" s="23">
        <v>277</v>
      </c>
      <c r="C153" s="23">
        <v>40</v>
      </c>
      <c r="D153" s="23">
        <v>82</v>
      </c>
      <c r="E153" s="23">
        <v>180</v>
      </c>
    </row>
    <row r="155" spans="1:5" x14ac:dyDescent="0.15">
      <c r="B155" s="23" t="s">
        <v>110</v>
      </c>
      <c r="C155" s="23" t="s">
        <v>175</v>
      </c>
      <c r="D155" s="23" t="s">
        <v>108</v>
      </c>
      <c r="E155" s="23" t="s">
        <v>174</v>
      </c>
    </row>
    <row r="156" spans="1:5" x14ac:dyDescent="0.15">
      <c r="A156" s="23" t="s">
        <v>14</v>
      </c>
      <c r="B156" s="23">
        <v>72</v>
      </c>
      <c r="C156" s="23">
        <v>217</v>
      </c>
      <c r="D156" s="23">
        <v>50</v>
      </c>
      <c r="E156" s="23">
        <v>170</v>
      </c>
    </row>
    <row r="158" spans="1:5" x14ac:dyDescent="0.15">
      <c r="B158" s="23" t="s">
        <v>109</v>
      </c>
    </row>
    <row r="159" spans="1:5" x14ac:dyDescent="0.15">
      <c r="A159" s="23" t="s">
        <v>15</v>
      </c>
      <c r="B159" s="23">
        <v>150</v>
      </c>
    </row>
    <row r="161" spans="1:4" x14ac:dyDescent="0.15">
      <c r="B161" s="23" t="s">
        <v>114</v>
      </c>
      <c r="C161" s="23" t="s">
        <v>104</v>
      </c>
      <c r="D161" s="23" t="s">
        <v>116</v>
      </c>
    </row>
    <row r="162" spans="1:4" x14ac:dyDescent="0.15">
      <c r="A162" s="23" t="s">
        <v>21</v>
      </c>
      <c r="B162" s="23">
        <v>120</v>
      </c>
      <c r="C162" s="23">
        <v>80</v>
      </c>
      <c r="D162" s="23">
        <v>77</v>
      </c>
    </row>
    <row r="164" spans="1:4" x14ac:dyDescent="0.15">
      <c r="B164" s="23" t="s">
        <v>103</v>
      </c>
      <c r="C164" s="23" t="s">
        <v>115</v>
      </c>
      <c r="D164" s="23" t="s">
        <v>105</v>
      </c>
    </row>
    <row r="165" spans="1:4" x14ac:dyDescent="0.15">
      <c r="A165" s="23" t="s">
        <v>20</v>
      </c>
      <c r="B165" s="23">
        <v>137</v>
      </c>
      <c r="C165" s="23">
        <v>80</v>
      </c>
      <c r="D165" s="23">
        <v>130</v>
      </c>
    </row>
    <row r="167" spans="1:4" x14ac:dyDescent="0.15">
      <c r="B167" s="23" t="s">
        <v>104</v>
      </c>
      <c r="C167" s="23" t="s">
        <v>117</v>
      </c>
      <c r="D167" s="23" t="s">
        <v>106</v>
      </c>
    </row>
    <row r="168" spans="1:4" x14ac:dyDescent="0.15">
      <c r="A168" s="23" t="s">
        <v>19</v>
      </c>
      <c r="B168" s="23">
        <v>130</v>
      </c>
      <c r="C168" s="23">
        <v>180</v>
      </c>
      <c r="D168" s="23">
        <v>60</v>
      </c>
    </row>
    <row r="170" spans="1:4" x14ac:dyDescent="0.15">
      <c r="B170" s="23" t="s">
        <v>105</v>
      </c>
      <c r="C170" s="23" t="s">
        <v>107</v>
      </c>
    </row>
    <row r="171" spans="1:4" x14ac:dyDescent="0.15">
      <c r="A171" s="23" t="s">
        <v>172</v>
      </c>
      <c r="B171" s="23">
        <v>212</v>
      </c>
      <c r="C171" s="23">
        <v>175</v>
      </c>
    </row>
    <row r="173" spans="1:4" x14ac:dyDescent="0.15">
      <c r="B173" s="23" t="s">
        <v>105</v>
      </c>
      <c r="C173" s="23" t="s">
        <v>107</v>
      </c>
      <c r="D173" s="23" t="s">
        <v>118</v>
      </c>
    </row>
    <row r="174" spans="1:4" x14ac:dyDescent="0.15">
      <c r="A174" s="23" t="s">
        <v>18</v>
      </c>
      <c r="B174" s="23">
        <v>50</v>
      </c>
      <c r="C174" s="23">
        <v>117</v>
      </c>
      <c r="D174" s="23">
        <v>237</v>
      </c>
    </row>
    <row r="176" spans="1:4" x14ac:dyDescent="0.15">
      <c r="B176" s="23" t="s">
        <v>117</v>
      </c>
      <c r="C176" s="23" t="s">
        <v>106</v>
      </c>
      <c r="D176" s="23" t="s">
        <v>108</v>
      </c>
    </row>
    <row r="177" spans="1:4" x14ac:dyDescent="0.15">
      <c r="A177" s="23" t="s">
        <v>168</v>
      </c>
      <c r="B177" s="23">
        <v>175</v>
      </c>
      <c r="C177" s="23">
        <v>117</v>
      </c>
      <c r="D177" s="23">
        <v>140</v>
      </c>
    </row>
    <row r="179" spans="1:4" x14ac:dyDescent="0.15">
      <c r="B179" s="23" t="s">
        <v>110</v>
      </c>
      <c r="C179" s="23" t="s">
        <v>106</v>
      </c>
      <c r="D179" s="23" t="s">
        <v>108</v>
      </c>
    </row>
    <row r="180" spans="1:4" x14ac:dyDescent="0.15">
      <c r="A180" s="23" t="s">
        <v>17</v>
      </c>
      <c r="B180" s="23">
        <v>82</v>
      </c>
      <c r="C180" s="23">
        <v>250</v>
      </c>
      <c r="D180" s="23">
        <v>70</v>
      </c>
    </row>
    <row r="182" spans="1:4" x14ac:dyDescent="0.15">
      <c r="B182" s="23" t="s">
        <v>109</v>
      </c>
      <c r="C182" s="23" t="s">
        <v>107</v>
      </c>
      <c r="D182" s="23" t="s">
        <v>118</v>
      </c>
    </row>
    <row r="183" spans="1:4" x14ac:dyDescent="0.15">
      <c r="A183" s="23" t="s">
        <v>16</v>
      </c>
      <c r="B183" s="23">
        <v>72</v>
      </c>
      <c r="C183" s="23">
        <v>140</v>
      </c>
      <c r="D183" s="23">
        <v>100</v>
      </c>
    </row>
    <row r="185" spans="1:4" x14ac:dyDescent="0.15">
      <c r="B185" s="23" t="s">
        <v>82</v>
      </c>
    </row>
    <row r="186" spans="1:4" x14ac:dyDescent="0.15">
      <c r="A186" s="23" t="s">
        <v>157</v>
      </c>
      <c r="B186" s="23">
        <v>100</v>
      </c>
    </row>
    <row r="188" spans="1:4" x14ac:dyDescent="0.15">
      <c r="B188" s="23" t="s">
        <v>84</v>
      </c>
    </row>
    <row r="189" spans="1:4" x14ac:dyDescent="0.15">
      <c r="A189" s="23" t="s">
        <v>158</v>
      </c>
      <c r="B189" s="23">
        <v>120</v>
      </c>
    </row>
    <row r="191" spans="1:4" x14ac:dyDescent="0.15">
      <c r="B191" s="23" t="s">
        <v>88</v>
      </c>
    </row>
    <row r="192" spans="1:4" x14ac:dyDescent="0.15">
      <c r="A192" s="23" t="s">
        <v>26</v>
      </c>
      <c r="B192" s="23">
        <v>120</v>
      </c>
    </row>
    <row r="194" spans="1:3" x14ac:dyDescent="0.15">
      <c r="B194" s="23" t="s">
        <v>115</v>
      </c>
    </row>
    <row r="195" spans="1:3" x14ac:dyDescent="0.15">
      <c r="A195" s="23" t="s">
        <v>22</v>
      </c>
      <c r="B195" s="23">
        <v>77</v>
      </c>
    </row>
    <row r="197" spans="1:3" x14ac:dyDescent="0.15">
      <c r="B197" s="23" t="s">
        <v>110</v>
      </c>
    </row>
    <row r="198" spans="1:3" x14ac:dyDescent="0.15">
      <c r="A198" s="23" t="s">
        <v>13</v>
      </c>
      <c r="B198" s="23">
        <v>127</v>
      </c>
    </row>
    <row r="200" spans="1:3" x14ac:dyDescent="0.15">
      <c r="B200" s="23" t="s">
        <v>109</v>
      </c>
    </row>
    <row r="201" spans="1:3" x14ac:dyDescent="0.15">
      <c r="A201" s="23" t="s">
        <v>182</v>
      </c>
      <c r="B201" s="23">
        <v>120</v>
      </c>
    </row>
    <row r="203" spans="1:3" x14ac:dyDescent="0.15">
      <c r="B203" s="23" t="s">
        <v>194</v>
      </c>
    </row>
    <row r="204" spans="1:3" x14ac:dyDescent="0.15">
      <c r="A204" s="23" t="s">
        <v>183</v>
      </c>
    </row>
    <row r="206" spans="1:3" x14ac:dyDescent="0.15">
      <c r="B206" s="23" t="s">
        <v>71</v>
      </c>
      <c r="C206" s="23" t="s">
        <v>73</v>
      </c>
    </row>
    <row r="207" spans="1:3" x14ac:dyDescent="0.15">
      <c r="A207" s="23" t="s">
        <v>72</v>
      </c>
      <c r="B207" s="23">
        <v>100</v>
      </c>
      <c r="C207" s="23">
        <v>10</v>
      </c>
    </row>
    <row r="209" spans="1:4" x14ac:dyDescent="0.15">
      <c r="B209" s="23" t="s">
        <v>72</v>
      </c>
      <c r="C209" s="23" t="s">
        <v>70</v>
      </c>
      <c r="D209" s="23" t="s">
        <v>58</v>
      </c>
    </row>
    <row r="210" spans="1:4" x14ac:dyDescent="0.15">
      <c r="A210" s="23" t="s">
        <v>71</v>
      </c>
      <c r="B210" s="23">
        <v>60</v>
      </c>
      <c r="C210" s="23">
        <v>200</v>
      </c>
      <c r="D210" s="23">
        <v>173</v>
      </c>
    </row>
    <row r="212" spans="1:4" x14ac:dyDescent="0.15">
      <c r="B212" s="23" t="s">
        <v>71</v>
      </c>
      <c r="C212" s="23" t="s">
        <v>69</v>
      </c>
      <c r="D212" s="23" t="s">
        <v>60</v>
      </c>
    </row>
    <row r="213" spans="1:4" x14ac:dyDescent="0.15">
      <c r="A213" s="23" t="s">
        <v>152</v>
      </c>
      <c r="B213" s="23">
        <v>250</v>
      </c>
      <c r="C213" s="23">
        <v>150</v>
      </c>
      <c r="D213" s="23">
        <v>120</v>
      </c>
    </row>
    <row r="215" spans="1:4" x14ac:dyDescent="0.15">
      <c r="B215" s="23" t="s">
        <v>70</v>
      </c>
      <c r="C215" s="23" t="s">
        <v>67</v>
      </c>
      <c r="D215" s="23" t="s">
        <v>102</v>
      </c>
    </row>
    <row r="216" spans="1:4" x14ac:dyDescent="0.15">
      <c r="A216" s="23" t="s">
        <v>151</v>
      </c>
      <c r="B216" s="23">
        <v>120</v>
      </c>
      <c r="C216" s="23">
        <v>70</v>
      </c>
      <c r="D216" s="23">
        <v>10</v>
      </c>
    </row>
    <row r="218" spans="1:4" x14ac:dyDescent="0.15">
      <c r="B218" s="23" t="s">
        <v>69</v>
      </c>
      <c r="C218" s="23" t="s">
        <v>66</v>
      </c>
      <c r="D218" s="23" t="s">
        <v>68</v>
      </c>
    </row>
    <row r="219" spans="1:4" x14ac:dyDescent="0.15">
      <c r="A219" s="23" t="s">
        <v>149</v>
      </c>
      <c r="B219" s="23">
        <v>100</v>
      </c>
      <c r="C219" s="23">
        <v>100</v>
      </c>
      <c r="D219" s="23">
        <v>40</v>
      </c>
    </row>
    <row r="221" spans="1:4" x14ac:dyDescent="0.15">
      <c r="B221" s="23" t="s">
        <v>67</v>
      </c>
      <c r="C221" s="23" t="s">
        <v>195</v>
      </c>
      <c r="D221" s="23" t="s">
        <v>65</v>
      </c>
    </row>
    <row r="222" spans="1:4" x14ac:dyDescent="0.15">
      <c r="A222" s="23" t="s">
        <v>148</v>
      </c>
      <c r="B222" s="23">
        <v>100</v>
      </c>
      <c r="C222" s="23">
        <v>70</v>
      </c>
      <c r="D222" s="23">
        <v>63</v>
      </c>
    </row>
    <row r="224" spans="1:4" x14ac:dyDescent="0.15">
      <c r="B224" s="23" t="s">
        <v>66</v>
      </c>
      <c r="C224" s="23" t="s">
        <v>196</v>
      </c>
    </row>
    <row r="225" spans="1:4" x14ac:dyDescent="0.15">
      <c r="A225" s="23" t="s">
        <v>184</v>
      </c>
      <c r="B225" s="23">
        <v>70</v>
      </c>
      <c r="C225" s="23">
        <v>63</v>
      </c>
    </row>
    <row r="227" spans="1:4" x14ac:dyDescent="0.15">
      <c r="B227" s="23" t="s">
        <v>66</v>
      </c>
      <c r="C227" s="23" t="s">
        <v>196</v>
      </c>
      <c r="D227" s="23" t="s">
        <v>61</v>
      </c>
    </row>
    <row r="228" spans="1:4" x14ac:dyDescent="0.15">
      <c r="A228" s="23" t="s">
        <v>147</v>
      </c>
      <c r="B228" s="23">
        <v>63</v>
      </c>
      <c r="C228" s="23">
        <v>70</v>
      </c>
      <c r="D228" s="23">
        <v>117</v>
      </c>
    </row>
    <row r="230" spans="1:4" x14ac:dyDescent="0.15">
      <c r="B230" s="23" t="s">
        <v>195</v>
      </c>
      <c r="C230" s="23" t="s">
        <v>65</v>
      </c>
      <c r="D230" s="23" t="s">
        <v>62</v>
      </c>
    </row>
    <row r="231" spans="1:4" x14ac:dyDescent="0.15">
      <c r="A231" s="23" t="s">
        <v>185</v>
      </c>
      <c r="B231" s="23">
        <v>63</v>
      </c>
      <c r="C231" s="23">
        <v>70</v>
      </c>
      <c r="D231" s="23">
        <v>90</v>
      </c>
    </row>
    <row r="233" spans="1:4" x14ac:dyDescent="0.15">
      <c r="B233" s="23" t="s">
        <v>63</v>
      </c>
    </row>
    <row r="234" spans="1:4" x14ac:dyDescent="0.15">
      <c r="A234" s="23" t="s">
        <v>166</v>
      </c>
      <c r="B234" s="23">
        <v>210</v>
      </c>
    </row>
    <row r="236" spans="1:4" x14ac:dyDescent="0.15">
      <c r="B236" s="23" t="s">
        <v>63</v>
      </c>
    </row>
    <row r="237" spans="1:4" x14ac:dyDescent="0.15">
      <c r="A237" s="23" t="s">
        <v>146</v>
      </c>
      <c r="B237" s="23">
        <v>10</v>
      </c>
    </row>
    <row r="239" spans="1:4" x14ac:dyDescent="0.15">
      <c r="B239" s="23" t="s">
        <v>61</v>
      </c>
    </row>
    <row r="240" spans="1:4" x14ac:dyDescent="0.15">
      <c r="A240" s="23" t="s">
        <v>186</v>
      </c>
      <c r="B240" s="23">
        <v>10</v>
      </c>
    </row>
    <row r="242" spans="1:3" x14ac:dyDescent="0.15">
      <c r="B242" s="23" t="s">
        <v>59</v>
      </c>
    </row>
    <row r="243" spans="1:3" x14ac:dyDescent="0.15">
      <c r="A243" s="23" t="s">
        <v>165</v>
      </c>
      <c r="B243" s="23">
        <v>20</v>
      </c>
    </row>
    <row r="245" spans="1:3" x14ac:dyDescent="0.15">
      <c r="B245" s="23" t="s">
        <v>58</v>
      </c>
    </row>
    <row r="246" spans="1:3" x14ac:dyDescent="0.15">
      <c r="A246" s="23" t="s">
        <v>187</v>
      </c>
      <c r="B246" s="23">
        <v>240</v>
      </c>
    </row>
    <row r="248" spans="1:3" x14ac:dyDescent="0.15">
      <c r="B248" s="23" t="s">
        <v>67</v>
      </c>
    </row>
    <row r="249" spans="1:3" x14ac:dyDescent="0.15">
      <c r="A249" s="23" t="s">
        <v>150</v>
      </c>
      <c r="B249" s="23">
        <v>60</v>
      </c>
    </row>
    <row r="251" spans="1:3" x14ac:dyDescent="0.15">
      <c r="B251" s="23" t="s">
        <v>189</v>
      </c>
    </row>
    <row r="252" spans="1:3" x14ac:dyDescent="0.15">
      <c r="A252" s="23" t="s">
        <v>188</v>
      </c>
      <c r="B252" s="23">
        <v>378</v>
      </c>
    </row>
    <row r="254" spans="1:3" x14ac:dyDescent="0.15">
      <c r="B254" s="23" t="s">
        <v>63</v>
      </c>
      <c r="C254" s="23" t="s">
        <v>197</v>
      </c>
    </row>
    <row r="255" spans="1:3" x14ac:dyDescent="0.15">
      <c r="A255" s="23" t="s">
        <v>189</v>
      </c>
      <c r="B255" s="23">
        <v>247</v>
      </c>
      <c r="C255" s="23">
        <v>378</v>
      </c>
    </row>
    <row r="257" spans="1:6" x14ac:dyDescent="0.15">
      <c r="B257" s="23" t="s">
        <v>189</v>
      </c>
      <c r="C257" s="23" t="s">
        <v>62</v>
      </c>
      <c r="D257" s="23" t="s">
        <v>64</v>
      </c>
    </row>
    <row r="258" spans="1:6" x14ac:dyDescent="0.15">
      <c r="A258" s="23" t="s">
        <v>63</v>
      </c>
      <c r="B258" s="23">
        <v>247</v>
      </c>
      <c r="C258" s="23">
        <v>90</v>
      </c>
      <c r="D258" s="23">
        <v>10</v>
      </c>
    </row>
    <row r="260" spans="1:6" x14ac:dyDescent="0.15">
      <c r="B260" s="23" t="s">
        <v>63</v>
      </c>
      <c r="C260" s="23" t="s">
        <v>61</v>
      </c>
    </row>
    <row r="261" spans="1:6" x14ac:dyDescent="0.15">
      <c r="A261" s="23" t="s">
        <v>145</v>
      </c>
      <c r="B261" s="23">
        <v>90</v>
      </c>
      <c r="C261" s="23">
        <v>40</v>
      </c>
    </row>
    <row r="263" spans="1:6" x14ac:dyDescent="0.15">
      <c r="B263" s="23" t="s">
        <v>62</v>
      </c>
      <c r="C263" s="23" t="s">
        <v>60</v>
      </c>
      <c r="D263" s="23" t="s">
        <v>101</v>
      </c>
      <c r="E263" s="23" t="s">
        <v>198</v>
      </c>
      <c r="F263" s="23" t="s">
        <v>65</v>
      </c>
    </row>
    <row r="264" spans="1:6" x14ac:dyDescent="0.15">
      <c r="A264" s="23" t="s">
        <v>144</v>
      </c>
      <c r="B264" s="23">
        <v>40</v>
      </c>
      <c r="C264" s="23">
        <v>153</v>
      </c>
      <c r="D264" s="23">
        <v>150</v>
      </c>
      <c r="E264" s="23">
        <v>10</v>
      </c>
      <c r="F264" s="23">
        <v>117</v>
      </c>
    </row>
    <row r="266" spans="1:6" x14ac:dyDescent="0.15">
      <c r="B266" s="23" t="s">
        <v>61</v>
      </c>
      <c r="C266" s="23" t="s">
        <v>59</v>
      </c>
      <c r="D266" s="23" t="s">
        <v>70</v>
      </c>
    </row>
    <row r="267" spans="1:6" x14ac:dyDescent="0.15">
      <c r="A267" s="23" t="s">
        <v>143</v>
      </c>
      <c r="B267" s="23">
        <v>100</v>
      </c>
      <c r="C267" s="23">
        <v>82</v>
      </c>
      <c r="D267" s="23">
        <v>120</v>
      </c>
    </row>
    <row r="269" spans="1:6" x14ac:dyDescent="0.15">
      <c r="B269" s="23" t="s">
        <v>60</v>
      </c>
      <c r="C269" s="23" t="s">
        <v>58</v>
      </c>
      <c r="D269" s="23" t="s">
        <v>100</v>
      </c>
    </row>
    <row r="270" spans="1:6" x14ac:dyDescent="0.15">
      <c r="A270" s="23" t="s">
        <v>142</v>
      </c>
      <c r="B270" s="23">
        <v>60</v>
      </c>
      <c r="C270" s="23">
        <v>102</v>
      </c>
      <c r="D270" s="23">
        <v>20</v>
      </c>
    </row>
    <row r="272" spans="1:6" x14ac:dyDescent="0.15">
      <c r="B272" s="23" t="s">
        <v>59</v>
      </c>
      <c r="C272" s="23" t="s">
        <v>57</v>
      </c>
      <c r="D272" s="23" t="s">
        <v>71</v>
      </c>
      <c r="E272" s="23" t="s">
        <v>199</v>
      </c>
    </row>
    <row r="273" spans="1:5" x14ac:dyDescent="0.15">
      <c r="A273" s="23" t="s">
        <v>141</v>
      </c>
      <c r="B273" s="23">
        <v>102</v>
      </c>
      <c r="C273" s="23">
        <v>130</v>
      </c>
      <c r="D273" s="23">
        <v>150</v>
      </c>
      <c r="E273" s="23">
        <v>240</v>
      </c>
    </row>
    <row r="275" spans="1:5" x14ac:dyDescent="0.15">
      <c r="B275" s="23" t="s">
        <v>58</v>
      </c>
      <c r="C275" s="23" t="s">
        <v>52</v>
      </c>
      <c r="D275" s="23" t="s">
        <v>53</v>
      </c>
    </row>
    <row r="276" spans="1:5" x14ac:dyDescent="0.15">
      <c r="A276" s="23" t="s">
        <v>140</v>
      </c>
      <c r="B276" s="23">
        <v>110</v>
      </c>
      <c r="C276" s="23">
        <v>100</v>
      </c>
      <c r="D276" s="23">
        <v>212</v>
      </c>
    </row>
    <row r="278" spans="1:5" x14ac:dyDescent="0.15">
      <c r="B278" s="23" t="s">
        <v>57</v>
      </c>
      <c r="C278" s="23" t="s">
        <v>97</v>
      </c>
      <c r="D278" s="23" t="s">
        <v>50</v>
      </c>
      <c r="E278" s="23" t="s">
        <v>53</v>
      </c>
    </row>
    <row r="279" spans="1:5" x14ac:dyDescent="0.15">
      <c r="A279" s="23" t="s">
        <v>135</v>
      </c>
      <c r="B279" s="23">
        <v>100</v>
      </c>
      <c r="C279" s="23">
        <v>100</v>
      </c>
      <c r="D279" s="23">
        <v>106</v>
      </c>
      <c r="E279" s="23">
        <v>100</v>
      </c>
    </row>
    <row r="281" spans="1:5" x14ac:dyDescent="0.15">
      <c r="B281" s="23" t="s">
        <v>52</v>
      </c>
      <c r="C281" s="23" t="s">
        <v>47</v>
      </c>
      <c r="D281" s="23" t="s">
        <v>49</v>
      </c>
    </row>
    <row r="282" spans="1:5" x14ac:dyDescent="0.15">
      <c r="A282" s="23" t="s">
        <v>162</v>
      </c>
      <c r="B282" s="23">
        <v>60</v>
      </c>
      <c r="C282" s="23">
        <v>90</v>
      </c>
      <c r="D282" s="23">
        <v>162</v>
      </c>
    </row>
    <row r="284" spans="1:5" x14ac:dyDescent="0.15">
      <c r="B284" s="23" t="s">
        <v>97</v>
      </c>
      <c r="C284" s="23" t="s">
        <v>42</v>
      </c>
      <c r="D284" s="23" t="s">
        <v>48</v>
      </c>
    </row>
    <row r="285" spans="1:5" x14ac:dyDescent="0.15">
      <c r="A285" s="23" t="s">
        <v>130</v>
      </c>
      <c r="B285" s="23">
        <v>90</v>
      </c>
      <c r="C285" s="23">
        <v>90</v>
      </c>
      <c r="D285" s="23">
        <v>210</v>
      </c>
    </row>
    <row r="287" spans="1:5" x14ac:dyDescent="0.15">
      <c r="A287" s="24"/>
      <c r="B287" s="24" t="s">
        <v>47</v>
      </c>
      <c r="C287" s="24" t="s">
        <v>43</v>
      </c>
    </row>
    <row r="288" spans="1:5" x14ac:dyDescent="0.15">
      <c r="A288" s="24" t="s">
        <v>127</v>
      </c>
      <c r="B288" s="24">
        <v>90</v>
      </c>
      <c r="C288" s="24">
        <v>200</v>
      </c>
    </row>
    <row r="290" spans="1:3" x14ac:dyDescent="0.15">
      <c r="A290" s="24"/>
      <c r="B290" s="24" t="s">
        <v>42</v>
      </c>
      <c r="C290" s="24"/>
    </row>
    <row r="291" spans="1:3" x14ac:dyDescent="0.15">
      <c r="A291" s="24" t="s">
        <v>46</v>
      </c>
      <c r="B291" s="24">
        <v>120</v>
      </c>
      <c r="C291" s="24"/>
    </row>
    <row r="293" spans="1:3" x14ac:dyDescent="0.15">
      <c r="B293" s="23" t="s">
        <v>103</v>
      </c>
      <c r="C293" s="23" t="s">
        <v>69</v>
      </c>
    </row>
    <row r="294" spans="1:3" x14ac:dyDescent="0.15">
      <c r="A294" s="23" t="s">
        <v>102</v>
      </c>
      <c r="B294" s="23">
        <v>62</v>
      </c>
      <c r="C294" s="23">
        <v>10</v>
      </c>
    </row>
    <row r="296" spans="1:3" x14ac:dyDescent="0.15">
      <c r="B296" s="23" t="s">
        <v>74</v>
      </c>
      <c r="C296" s="23" t="s">
        <v>72</v>
      </c>
    </row>
    <row r="297" spans="1:3" x14ac:dyDescent="0.15">
      <c r="A297" s="23" t="s">
        <v>73</v>
      </c>
      <c r="B297" s="23">
        <v>10</v>
      </c>
      <c r="C297" s="23">
        <v>10</v>
      </c>
    </row>
    <row r="299" spans="1:3" x14ac:dyDescent="0.15">
      <c r="B299" s="23" t="s">
        <v>36</v>
      </c>
      <c r="C299" s="23" t="s">
        <v>38</v>
      </c>
    </row>
    <row r="300" spans="1:3" x14ac:dyDescent="0.15">
      <c r="A300" s="23" t="s">
        <v>37</v>
      </c>
      <c r="B300" s="23">
        <v>10</v>
      </c>
      <c r="C300" s="23">
        <v>210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5"/>
  <sheetViews>
    <sheetView zoomScaleNormal="100" workbookViewId="0">
      <pane xSplit="1" ySplit="1" topLeftCell="B263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RowHeight="12.6" x14ac:dyDescent="0.15"/>
  <sheetData>
    <row r="1" spans="1:7" x14ac:dyDescent="0.15">
      <c r="A1" t="s">
        <v>190</v>
      </c>
      <c r="B1" t="s">
        <v>191</v>
      </c>
    </row>
    <row r="2" spans="1:7" x14ac:dyDescent="0.15">
      <c r="A2" s="1"/>
      <c r="B2" s="1" t="s">
        <v>80</v>
      </c>
      <c r="C2" s="1" t="s">
        <v>31</v>
      </c>
      <c r="D2" t="s">
        <v>83</v>
      </c>
      <c r="E2" t="s">
        <v>84</v>
      </c>
    </row>
    <row r="3" spans="1:7" x14ac:dyDescent="0.15">
      <c r="A3" s="1" t="s">
        <v>79</v>
      </c>
      <c r="B3" s="1" t="s">
        <v>200</v>
      </c>
      <c r="C3" s="1" t="s">
        <v>201</v>
      </c>
      <c r="D3" s="14" t="s">
        <v>202</v>
      </c>
      <c r="E3" s="14" t="s">
        <v>201</v>
      </c>
    </row>
    <row r="5" spans="1:7" x14ac:dyDescent="0.15">
      <c r="A5" s="1"/>
      <c r="B5" s="1" t="s">
        <v>193</v>
      </c>
      <c r="C5" s="1" t="s">
        <v>82</v>
      </c>
      <c r="D5" s="1" t="s">
        <v>32</v>
      </c>
    </row>
    <row r="6" spans="1:7" x14ac:dyDescent="0.15">
      <c r="A6" s="1" t="s">
        <v>78</v>
      </c>
      <c r="B6" s="1" t="s">
        <v>201</v>
      </c>
      <c r="C6" s="1" t="s">
        <v>201</v>
      </c>
      <c r="D6" s="1" t="s">
        <v>201</v>
      </c>
    </row>
    <row r="8" spans="1:7" x14ac:dyDescent="0.15">
      <c r="A8" s="1"/>
      <c r="B8" s="1" t="s">
        <v>79</v>
      </c>
      <c r="C8" s="1" t="s">
        <v>80</v>
      </c>
      <c r="D8" s="1" t="s">
        <v>81</v>
      </c>
      <c r="E8" s="14" t="s">
        <v>33</v>
      </c>
      <c r="F8" s="14" t="s">
        <v>111</v>
      </c>
      <c r="G8" s="14" t="s">
        <v>76</v>
      </c>
    </row>
    <row r="9" spans="1:7" x14ac:dyDescent="0.15">
      <c r="A9" s="1" t="s">
        <v>30</v>
      </c>
      <c r="B9" s="1" t="s">
        <v>201</v>
      </c>
      <c r="C9" s="1" t="s">
        <v>202</v>
      </c>
      <c r="D9" s="1" t="s">
        <v>201</v>
      </c>
      <c r="E9" s="14" t="s">
        <v>202</v>
      </c>
      <c r="F9" s="14" t="s">
        <v>200</v>
      </c>
      <c r="G9" s="14" t="s">
        <v>201</v>
      </c>
    </row>
    <row r="11" spans="1:7" x14ac:dyDescent="0.15">
      <c r="A11" s="1"/>
      <c r="B11" s="1" t="s">
        <v>78</v>
      </c>
      <c r="C11" s="1" t="s">
        <v>77</v>
      </c>
      <c r="D11" s="1" t="s">
        <v>35</v>
      </c>
      <c r="E11" s="14" t="s">
        <v>34</v>
      </c>
      <c r="F11" s="14"/>
    </row>
    <row r="12" spans="1:7" x14ac:dyDescent="0.15">
      <c r="A12" s="1" t="s">
        <v>119</v>
      </c>
      <c r="B12" s="1" t="s">
        <v>203</v>
      </c>
      <c r="C12" s="1" t="s">
        <v>204</v>
      </c>
      <c r="D12" s="1" t="s">
        <v>203</v>
      </c>
      <c r="E12" s="14" t="s">
        <v>205</v>
      </c>
    </row>
    <row r="14" spans="1:7" x14ac:dyDescent="0.15">
      <c r="A14" s="1"/>
      <c r="B14" s="1" t="s">
        <v>31</v>
      </c>
      <c r="C14" s="1" t="s">
        <v>81</v>
      </c>
      <c r="D14" t="s">
        <v>35</v>
      </c>
    </row>
    <row r="15" spans="1:7" x14ac:dyDescent="0.15">
      <c r="A15" s="1" t="s">
        <v>120</v>
      </c>
      <c r="B15" s="1" t="s">
        <v>206</v>
      </c>
      <c r="C15" s="1" t="s">
        <v>207</v>
      </c>
      <c r="D15" s="14" t="s">
        <v>203</v>
      </c>
    </row>
    <row r="17" spans="1:8" x14ac:dyDescent="0.15">
      <c r="A17" s="1"/>
      <c r="B17" s="1" t="s">
        <v>32</v>
      </c>
      <c r="C17" s="1" t="s">
        <v>35</v>
      </c>
      <c r="D17" s="1" t="s">
        <v>81</v>
      </c>
      <c r="E17" s="14" t="s">
        <v>36</v>
      </c>
      <c r="F17" s="14" t="s">
        <v>94</v>
      </c>
      <c r="G17" s="14" t="s">
        <v>95</v>
      </c>
      <c r="H17" s="14" t="s">
        <v>34</v>
      </c>
    </row>
    <row r="18" spans="1:8" x14ac:dyDescent="0.15">
      <c r="A18" s="1" t="s">
        <v>121</v>
      </c>
      <c r="B18" s="1" t="s">
        <v>203</v>
      </c>
      <c r="C18" s="1" t="s">
        <v>208</v>
      </c>
      <c r="D18" s="1" t="s">
        <v>206</v>
      </c>
      <c r="E18" s="14" t="s">
        <v>203</v>
      </c>
      <c r="F18" s="14" t="s">
        <v>206</v>
      </c>
      <c r="G18" s="14" t="s">
        <v>206</v>
      </c>
      <c r="H18" s="14" t="s">
        <v>209</v>
      </c>
    </row>
    <row r="20" spans="1:8" x14ac:dyDescent="0.15">
      <c r="A20" s="1"/>
      <c r="B20" s="1" t="s">
        <v>32</v>
      </c>
      <c r="C20" s="1" t="s">
        <v>34</v>
      </c>
      <c r="D20" s="1" t="s">
        <v>81</v>
      </c>
      <c r="E20" s="1" t="s">
        <v>33</v>
      </c>
      <c r="F20" s="1" t="s">
        <v>37</v>
      </c>
      <c r="G20" s="14" t="s">
        <v>95</v>
      </c>
      <c r="H20" s="14" t="s">
        <v>192</v>
      </c>
    </row>
    <row r="21" spans="1:8" x14ac:dyDescent="0.15">
      <c r="A21" s="1" t="s">
        <v>122</v>
      </c>
      <c r="B21" s="1" t="s">
        <v>203</v>
      </c>
      <c r="C21" s="1" t="s">
        <v>206</v>
      </c>
      <c r="D21" s="1" t="s">
        <v>208</v>
      </c>
      <c r="E21" s="1" t="s">
        <v>203</v>
      </c>
      <c r="F21" s="1" t="s">
        <v>208</v>
      </c>
      <c r="G21" s="14" t="s">
        <v>203</v>
      </c>
      <c r="H21" s="14" t="s">
        <v>203</v>
      </c>
    </row>
    <row r="23" spans="1:8" x14ac:dyDescent="0.15">
      <c r="A23" s="1"/>
      <c r="B23" s="1" t="s">
        <v>81</v>
      </c>
      <c r="C23" s="1" t="s">
        <v>34</v>
      </c>
      <c r="D23" t="s">
        <v>94</v>
      </c>
      <c r="E23" t="s">
        <v>95</v>
      </c>
      <c r="F23" t="s">
        <v>38</v>
      </c>
    </row>
    <row r="24" spans="1:8" x14ac:dyDescent="0.15">
      <c r="A24" s="1" t="s">
        <v>123</v>
      </c>
      <c r="B24" s="1" t="s">
        <v>208</v>
      </c>
      <c r="C24" s="1" t="s">
        <v>204</v>
      </c>
      <c r="D24" s="14" t="s">
        <v>208</v>
      </c>
      <c r="E24" s="14" t="s">
        <v>208</v>
      </c>
      <c r="F24" s="14" t="s">
        <v>203</v>
      </c>
    </row>
    <row r="26" spans="1:8" x14ac:dyDescent="0.15">
      <c r="A26" s="1"/>
      <c r="B26" s="1" t="s">
        <v>78</v>
      </c>
      <c r="C26" s="1" t="s">
        <v>32</v>
      </c>
      <c r="D26" s="1" t="s">
        <v>112</v>
      </c>
      <c r="E26" s="14" t="s">
        <v>74</v>
      </c>
      <c r="F26" s="14" t="s">
        <v>90</v>
      </c>
      <c r="G26" s="14" t="s">
        <v>75</v>
      </c>
    </row>
    <row r="27" spans="1:8" x14ac:dyDescent="0.15">
      <c r="A27" s="1" t="s">
        <v>29</v>
      </c>
      <c r="B27" s="1" t="s">
        <v>209</v>
      </c>
      <c r="C27" s="1" t="s">
        <v>203</v>
      </c>
      <c r="D27" s="1" t="s">
        <v>206</v>
      </c>
      <c r="E27" s="14" t="s">
        <v>203</v>
      </c>
      <c r="F27" s="14" t="s">
        <v>203</v>
      </c>
      <c r="G27" s="14" t="s">
        <v>206</v>
      </c>
    </row>
    <row r="29" spans="1:8" x14ac:dyDescent="0.15">
      <c r="A29" s="1"/>
      <c r="B29" s="1" t="s">
        <v>31</v>
      </c>
      <c r="C29" s="1" t="s">
        <v>76</v>
      </c>
      <c r="D29" s="1" t="s">
        <v>113</v>
      </c>
      <c r="E29" s="14" t="s">
        <v>75</v>
      </c>
      <c r="F29" s="14" t="s">
        <v>73</v>
      </c>
    </row>
    <row r="30" spans="1:8" x14ac:dyDescent="0.15">
      <c r="A30" s="1" t="s">
        <v>169</v>
      </c>
      <c r="B30" s="1" t="s">
        <v>208</v>
      </c>
      <c r="C30" s="1" t="s">
        <v>206</v>
      </c>
      <c r="D30" s="1" t="s">
        <v>206</v>
      </c>
      <c r="E30" s="14" t="s">
        <v>208</v>
      </c>
      <c r="F30" s="14" t="s">
        <v>206</v>
      </c>
    </row>
    <row r="32" spans="1:8" x14ac:dyDescent="0.15">
      <c r="A32" s="1"/>
      <c r="B32" s="1" t="s">
        <v>112</v>
      </c>
      <c r="C32" s="1" t="s">
        <v>77</v>
      </c>
      <c r="D32" t="s">
        <v>74</v>
      </c>
    </row>
    <row r="33" spans="1:8" x14ac:dyDescent="0.15">
      <c r="A33" s="1" t="s">
        <v>170</v>
      </c>
      <c r="B33" s="1" t="s">
        <v>209</v>
      </c>
      <c r="C33" s="1" t="s">
        <v>208</v>
      </c>
      <c r="D33" s="14" t="s">
        <v>206</v>
      </c>
    </row>
    <row r="35" spans="1:8" x14ac:dyDescent="0.15">
      <c r="A35" s="1"/>
      <c r="B35" s="1" t="s">
        <v>111</v>
      </c>
    </row>
    <row r="36" spans="1:8" x14ac:dyDescent="0.15">
      <c r="A36" s="1" t="s">
        <v>171</v>
      </c>
      <c r="B36" s="1" t="s">
        <v>208</v>
      </c>
    </row>
    <row r="38" spans="1:8" x14ac:dyDescent="0.15">
      <c r="A38" s="1"/>
      <c r="B38" s="1" t="s">
        <v>31</v>
      </c>
      <c r="C38" s="1" t="s">
        <v>33</v>
      </c>
      <c r="D38" s="1" t="s">
        <v>35</v>
      </c>
      <c r="E38" s="14" t="s">
        <v>34</v>
      </c>
      <c r="F38" s="14" t="s">
        <v>36</v>
      </c>
      <c r="G38" s="14" t="s">
        <v>94</v>
      </c>
      <c r="H38" s="14" t="s">
        <v>95</v>
      </c>
    </row>
    <row r="39" spans="1:8" x14ac:dyDescent="0.15">
      <c r="A39" s="1" t="s">
        <v>156</v>
      </c>
      <c r="B39" s="1" t="s">
        <v>203</v>
      </c>
      <c r="C39" s="1" t="s">
        <v>207</v>
      </c>
      <c r="D39" s="1" t="s">
        <v>206</v>
      </c>
      <c r="E39" s="14" t="s">
        <v>208</v>
      </c>
      <c r="F39" s="14" t="s">
        <v>206</v>
      </c>
      <c r="G39" s="14" t="s">
        <v>206</v>
      </c>
      <c r="H39" s="14" t="s">
        <v>206</v>
      </c>
    </row>
    <row r="41" spans="1:8" x14ac:dyDescent="0.15">
      <c r="A41" s="1"/>
      <c r="B41" s="1" t="s">
        <v>192</v>
      </c>
      <c r="C41" t="s">
        <v>35</v>
      </c>
    </row>
    <row r="42" spans="1:8" x14ac:dyDescent="0.15">
      <c r="A42" s="1" t="s">
        <v>159</v>
      </c>
      <c r="B42" s="1" t="s">
        <v>206</v>
      </c>
      <c r="C42" t="s">
        <v>208</v>
      </c>
    </row>
    <row r="44" spans="1:8" x14ac:dyDescent="0.15">
      <c r="A44" s="1"/>
      <c r="B44" s="1" t="s">
        <v>95</v>
      </c>
      <c r="C44" s="1" t="s">
        <v>81</v>
      </c>
      <c r="D44" t="s">
        <v>34</v>
      </c>
      <c r="E44" t="s">
        <v>36</v>
      </c>
    </row>
    <row r="45" spans="1:8" x14ac:dyDescent="0.15">
      <c r="A45" s="1" t="s">
        <v>160</v>
      </c>
      <c r="B45" s="1" t="s">
        <v>209</v>
      </c>
      <c r="C45" s="1" t="s">
        <v>208</v>
      </c>
      <c r="D45" s="14" t="s">
        <v>208</v>
      </c>
      <c r="E45" s="14" t="s">
        <v>206</v>
      </c>
    </row>
    <row r="47" spans="1:8" x14ac:dyDescent="0.15">
      <c r="A47" s="1"/>
      <c r="B47" s="1" t="s">
        <v>35</v>
      </c>
    </row>
    <row r="48" spans="1:8" x14ac:dyDescent="0.15">
      <c r="A48" s="1" t="s">
        <v>178</v>
      </c>
      <c r="B48" s="1" t="s">
        <v>203</v>
      </c>
    </row>
    <row r="50" spans="1:7" x14ac:dyDescent="0.15">
      <c r="A50" s="1"/>
      <c r="B50" s="1" t="s">
        <v>80</v>
      </c>
      <c r="C50" s="1" t="s">
        <v>79</v>
      </c>
      <c r="D50" t="s">
        <v>31</v>
      </c>
    </row>
    <row r="51" spans="1:7" x14ac:dyDescent="0.15">
      <c r="A51" s="1" t="s">
        <v>155</v>
      </c>
      <c r="B51" s="1" t="s">
        <v>209</v>
      </c>
      <c r="C51" s="1" t="s">
        <v>208</v>
      </c>
      <c r="D51" s="14" t="s">
        <v>206</v>
      </c>
    </row>
    <row r="53" spans="1:7" x14ac:dyDescent="0.15">
      <c r="A53" s="1"/>
      <c r="B53" s="1" t="s">
        <v>78</v>
      </c>
    </row>
    <row r="54" spans="1:7" x14ac:dyDescent="0.15">
      <c r="A54" s="1" t="s">
        <v>179</v>
      </c>
      <c r="B54" s="1" t="s">
        <v>203</v>
      </c>
    </row>
    <row r="56" spans="1:7" x14ac:dyDescent="0.15">
      <c r="B56" t="s">
        <v>36</v>
      </c>
      <c r="C56" t="s">
        <v>40</v>
      </c>
      <c r="D56" t="s">
        <v>48</v>
      </c>
      <c r="E56" t="s">
        <v>47</v>
      </c>
      <c r="F56" t="s">
        <v>43</v>
      </c>
    </row>
    <row r="57" spans="1:7" x14ac:dyDescent="0.15">
      <c r="A57" t="s">
        <v>38</v>
      </c>
      <c r="B57" t="s">
        <v>203</v>
      </c>
      <c r="C57" t="s">
        <v>208</v>
      </c>
      <c r="D57" t="s">
        <v>206</v>
      </c>
      <c r="E57" t="s">
        <v>208</v>
      </c>
      <c r="F57" t="s">
        <v>203</v>
      </c>
    </row>
    <row r="59" spans="1:7" x14ac:dyDescent="0.15">
      <c r="B59" t="s">
        <v>41</v>
      </c>
      <c r="C59" t="s">
        <v>96</v>
      </c>
      <c r="D59" t="s">
        <v>49</v>
      </c>
      <c r="E59" t="s">
        <v>47</v>
      </c>
      <c r="F59" t="s">
        <v>37</v>
      </c>
      <c r="G59" t="s">
        <v>42</v>
      </c>
    </row>
    <row r="60" spans="1:7" x14ac:dyDescent="0.15">
      <c r="A60" t="s">
        <v>39</v>
      </c>
      <c r="B60" t="s">
        <v>203</v>
      </c>
      <c r="C60" t="s">
        <v>206</v>
      </c>
      <c r="D60" t="s">
        <v>203</v>
      </c>
      <c r="E60" t="s">
        <v>206</v>
      </c>
      <c r="F60" t="s">
        <v>203</v>
      </c>
      <c r="G60" t="s">
        <v>208</v>
      </c>
    </row>
    <row r="62" spans="1:7" x14ac:dyDescent="0.15">
      <c r="B62" t="s">
        <v>40</v>
      </c>
      <c r="C62" t="s">
        <v>38</v>
      </c>
      <c r="D62" t="s">
        <v>97</v>
      </c>
      <c r="E62" t="s">
        <v>42</v>
      </c>
      <c r="F62" t="s">
        <v>50</v>
      </c>
    </row>
    <row r="63" spans="1:7" x14ac:dyDescent="0.15">
      <c r="A63" t="s">
        <v>131</v>
      </c>
      <c r="B63" t="s">
        <v>206</v>
      </c>
      <c r="C63" t="s">
        <v>208</v>
      </c>
      <c r="D63" t="s">
        <v>207</v>
      </c>
      <c r="E63" t="s">
        <v>206</v>
      </c>
      <c r="F63" t="s">
        <v>203</v>
      </c>
    </row>
    <row r="65" spans="1:8" x14ac:dyDescent="0.15">
      <c r="B65" t="s">
        <v>51</v>
      </c>
      <c r="C65" t="s">
        <v>52</v>
      </c>
      <c r="D65" t="s">
        <v>47</v>
      </c>
      <c r="E65" t="s">
        <v>39</v>
      </c>
    </row>
    <row r="66" spans="1:8" x14ac:dyDescent="0.15">
      <c r="A66" t="s">
        <v>132</v>
      </c>
      <c r="B66" t="s">
        <v>208</v>
      </c>
      <c r="C66" t="s">
        <v>207</v>
      </c>
      <c r="D66" t="s">
        <v>207</v>
      </c>
      <c r="E66" t="s">
        <v>206</v>
      </c>
    </row>
    <row r="68" spans="1:8" x14ac:dyDescent="0.15">
      <c r="B68" t="s">
        <v>50</v>
      </c>
      <c r="C68" t="s">
        <v>57</v>
      </c>
      <c r="D68" t="s">
        <v>53</v>
      </c>
      <c r="E68" t="s">
        <v>97</v>
      </c>
      <c r="F68" t="s">
        <v>48</v>
      </c>
    </row>
    <row r="69" spans="1:8" x14ac:dyDescent="0.15">
      <c r="A69" t="s">
        <v>133</v>
      </c>
      <c r="B69" t="s">
        <v>203</v>
      </c>
      <c r="C69" t="s">
        <v>208</v>
      </c>
      <c r="D69" t="s">
        <v>210</v>
      </c>
      <c r="E69" t="s">
        <v>207</v>
      </c>
      <c r="F69" t="s">
        <v>203</v>
      </c>
    </row>
    <row r="71" spans="1:8" x14ac:dyDescent="0.15">
      <c r="B71" t="s">
        <v>57</v>
      </c>
      <c r="C71" t="s">
        <v>50</v>
      </c>
      <c r="D71" t="s">
        <v>97</v>
      </c>
      <c r="E71" t="s">
        <v>58</v>
      </c>
      <c r="F71" t="s">
        <v>98</v>
      </c>
      <c r="G71" t="s">
        <v>55</v>
      </c>
      <c r="H71" t="s">
        <v>99</v>
      </c>
    </row>
    <row r="72" spans="1:8" x14ac:dyDescent="0.15">
      <c r="A72" t="s">
        <v>136</v>
      </c>
      <c r="B72" t="s">
        <v>206</v>
      </c>
      <c r="C72" t="s">
        <v>210</v>
      </c>
      <c r="D72" t="s">
        <v>208</v>
      </c>
      <c r="E72" t="s">
        <v>206</v>
      </c>
      <c r="F72" t="s">
        <v>203</v>
      </c>
      <c r="G72" t="s">
        <v>211</v>
      </c>
      <c r="H72" t="s">
        <v>206</v>
      </c>
    </row>
    <row r="74" spans="1:8" x14ac:dyDescent="0.15">
      <c r="B74" t="s">
        <v>57</v>
      </c>
      <c r="C74" t="s">
        <v>52</v>
      </c>
      <c r="D74" t="s">
        <v>56</v>
      </c>
      <c r="E74" t="s">
        <v>99</v>
      </c>
    </row>
    <row r="75" spans="1:8" x14ac:dyDescent="0.15">
      <c r="A75" t="s">
        <v>137</v>
      </c>
      <c r="B75" t="s">
        <v>206</v>
      </c>
      <c r="C75" t="s">
        <v>203</v>
      </c>
      <c r="D75" t="s">
        <v>208</v>
      </c>
      <c r="E75" t="s">
        <v>207</v>
      </c>
    </row>
    <row r="77" spans="1:8" x14ac:dyDescent="0.15">
      <c r="B77" t="s">
        <v>53</v>
      </c>
      <c r="C77" t="s">
        <v>55</v>
      </c>
      <c r="D77" t="s">
        <v>56</v>
      </c>
    </row>
    <row r="78" spans="1:8" x14ac:dyDescent="0.15">
      <c r="A78" t="s">
        <v>163</v>
      </c>
      <c r="B78" t="s">
        <v>203</v>
      </c>
      <c r="C78" t="s">
        <v>207</v>
      </c>
      <c r="D78" t="s">
        <v>203</v>
      </c>
    </row>
    <row r="80" spans="1:8" x14ac:dyDescent="0.15">
      <c r="B80" t="s">
        <v>53</v>
      </c>
      <c r="C80" t="s">
        <v>98</v>
      </c>
      <c r="D80" t="s">
        <v>56</v>
      </c>
    </row>
    <row r="81" spans="1:7" x14ac:dyDescent="0.15">
      <c r="A81" t="s">
        <v>138</v>
      </c>
      <c r="B81" t="s">
        <v>205</v>
      </c>
      <c r="C81" t="s">
        <v>207</v>
      </c>
      <c r="D81" t="s">
        <v>206</v>
      </c>
    </row>
    <row r="83" spans="1:7" x14ac:dyDescent="0.15">
      <c r="B83" t="s">
        <v>54</v>
      </c>
      <c r="C83" t="s">
        <v>56</v>
      </c>
      <c r="D83" t="s">
        <v>55</v>
      </c>
      <c r="E83" t="s">
        <v>53</v>
      </c>
    </row>
    <row r="84" spans="1:7" x14ac:dyDescent="0.15">
      <c r="A84" t="s">
        <v>164</v>
      </c>
      <c r="B84" t="s">
        <v>207</v>
      </c>
      <c r="C84" t="s">
        <v>208</v>
      </c>
      <c r="D84" t="s">
        <v>206</v>
      </c>
      <c r="E84" t="s">
        <v>208</v>
      </c>
    </row>
    <row r="86" spans="1:7" x14ac:dyDescent="0.15">
      <c r="B86" t="s">
        <v>99</v>
      </c>
      <c r="C86" t="s">
        <v>54</v>
      </c>
      <c r="D86" t="s">
        <v>55</v>
      </c>
      <c r="E86" t="s">
        <v>98</v>
      </c>
      <c r="F86" t="s">
        <v>52</v>
      </c>
      <c r="G86" t="s">
        <v>57</v>
      </c>
    </row>
    <row r="87" spans="1:7" x14ac:dyDescent="0.15">
      <c r="A87" t="s">
        <v>139</v>
      </c>
      <c r="B87" t="s">
        <v>206</v>
      </c>
      <c r="C87" t="s">
        <v>203</v>
      </c>
      <c r="D87" t="s">
        <v>208</v>
      </c>
      <c r="E87" t="s">
        <v>203</v>
      </c>
      <c r="F87" t="s">
        <v>208</v>
      </c>
      <c r="G87" t="s">
        <v>203</v>
      </c>
    </row>
    <row r="89" spans="1:7" x14ac:dyDescent="0.15">
      <c r="B89" t="s">
        <v>49</v>
      </c>
      <c r="C89" t="s">
        <v>52</v>
      </c>
    </row>
    <row r="90" spans="1:7" x14ac:dyDescent="0.15">
      <c r="A90" t="s">
        <v>134</v>
      </c>
      <c r="B90" t="s">
        <v>206</v>
      </c>
      <c r="C90" t="s">
        <v>203</v>
      </c>
    </row>
    <row r="92" spans="1:7" x14ac:dyDescent="0.15">
      <c r="B92" t="s">
        <v>40</v>
      </c>
      <c r="C92" t="s">
        <v>38</v>
      </c>
      <c r="D92" t="s">
        <v>48</v>
      </c>
    </row>
    <row r="93" spans="1:7" x14ac:dyDescent="0.15">
      <c r="A93" t="s">
        <v>125</v>
      </c>
      <c r="B93" t="s">
        <v>209</v>
      </c>
      <c r="C93" t="s">
        <v>206</v>
      </c>
      <c r="D93" t="s">
        <v>208</v>
      </c>
    </row>
    <row r="95" spans="1:7" x14ac:dyDescent="0.15">
      <c r="B95" t="s">
        <v>96</v>
      </c>
      <c r="C95" t="s">
        <v>39</v>
      </c>
    </row>
    <row r="96" spans="1:7" x14ac:dyDescent="0.15">
      <c r="A96" t="s">
        <v>126</v>
      </c>
      <c r="B96" t="s">
        <v>208</v>
      </c>
      <c r="C96" t="s">
        <v>203</v>
      </c>
    </row>
    <row r="98" spans="1:6" x14ac:dyDescent="0.15">
      <c r="B98" t="s">
        <v>41</v>
      </c>
      <c r="C98" t="s">
        <v>39</v>
      </c>
    </row>
    <row r="99" spans="1:6" x14ac:dyDescent="0.15">
      <c r="A99" t="s">
        <v>161</v>
      </c>
      <c r="B99" t="s">
        <v>206</v>
      </c>
      <c r="C99" t="s">
        <v>208</v>
      </c>
    </row>
    <row r="101" spans="1:6" x14ac:dyDescent="0.15">
      <c r="B101" t="s">
        <v>43</v>
      </c>
      <c r="C101" t="s">
        <v>38</v>
      </c>
      <c r="D101" t="s">
        <v>47</v>
      </c>
    </row>
    <row r="102" spans="1:6" x14ac:dyDescent="0.15">
      <c r="A102" t="s">
        <v>128</v>
      </c>
      <c r="B102" t="s">
        <v>203</v>
      </c>
      <c r="C102" t="s">
        <v>203</v>
      </c>
      <c r="D102" t="s">
        <v>206</v>
      </c>
    </row>
    <row r="104" spans="1:6" x14ac:dyDescent="0.15">
      <c r="B104" t="s">
        <v>42</v>
      </c>
    </row>
    <row r="105" spans="1:6" x14ac:dyDescent="0.15">
      <c r="A105" t="s">
        <v>129</v>
      </c>
      <c r="B105" t="s">
        <v>203</v>
      </c>
    </row>
    <row r="107" spans="1:6" x14ac:dyDescent="0.15">
      <c r="B107" t="s">
        <v>78</v>
      </c>
      <c r="C107" t="s">
        <v>82</v>
      </c>
      <c r="D107" t="s">
        <v>85</v>
      </c>
      <c r="E107" t="s">
        <v>86</v>
      </c>
    </row>
    <row r="108" spans="1:6" x14ac:dyDescent="0.15">
      <c r="A108" t="s">
        <v>82</v>
      </c>
      <c r="B108" t="s">
        <v>203</v>
      </c>
      <c r="C108" t="s">
        <v>209</v>
      </c>
      <c r="D108" t="s">
        <v>208</v>
      </c>
      <c r="E108" t="s">
        <v>203</v>
      </c>
    </row>
    <row r="110" spans="1:6" x14ac:dyDescent="0.15">
      <c r="B110" t="s">
        <v>84</v>
      </c>
      <c r="C110" t="s">
        <v>79</v>
      </c>
      <c r="D110" t="s">
        <v>83</v>
      </c>
      <c r="E110" t="s">
        <v>87</v>
      </c>
      <c r="F110" t="s">
        <v>110</v>
      </c>
    </row>
    <row r="111" spans="1:6" x14ac:dyDescent="0.15">
      <c r="A111" t="s">
        <v>84</v>
      </c>
      <c r="B111" t="s">
        <v>209</v>
      </c>
      <c r="C111" t="s">
        <v>203</v>
      </c>
      <c r="D111" t="s">
        <v>206</v>
      </c>
      <c r="E111" t="s">
        <v>206</v>
      </c>
      <c r="F111" t="s">
        <v>208</v>
      </c>
    </row>
    <row r="113" spans="1:8" x14ac:dyDescent="0.15">
      <c r="B113" t="s">
        <v>82</v>
      </c>
      <c r="C113" t="s">
        <v>85</v>
      </c>
      <c r="D113" t="s">
        <v>88</v>
      </c>
      <c r="E113" t="s">
        <v>114</v>
      </c>
      <c r="F113" t="s">
        <v>173</v>
      </c>
      <c r="G113" t="s">
        <v>109</v>
      </c>
      <c r="H113" t="s">
        <v>118</v>
      </c>
    </row>
    <row r="114" spans="1:8" x14ac:dyDescent="0.15">
      <c r="A114" t="s">
        <v>11</v>
      </c>
      <c r="B114" t="s">
        <v>203</v>
      </c>
      <c r="C114" t="s">
        <v>206</v>
      </c>
      <c r="D114" t="s">
        <v>206</v>
      </c>
      <c r="E114" t="s">
        <v>203</v>
      </c>
      <c r="F114" t="s">
        <v>208</v>
      </c>
      <c r="G114" t="s">
        <v>203</v>
      </c>
      <c r="H114" t="s">
        <v>206</v>
      </c>
    </row>
    <row r="116" spans="1:8" x14ac:dyDescent="0.15">
      <c r="B116" t="s">
        <v>89</v>
      </c>
      <c r="C116" t="s">
        <v>90</v>
      </c>
      <c r="D116" t="s">
        <v>115</v>
      </c>
      <c r="E116" t="s">
        <v>103</v>
      </c>
      <c r="F116" t="s">
        <v>84</v>
      </c>
      <c r="G116" t="s">
        <v>110</v>
      </c>
    </row>
    <row r="117" spans="1:8" x14ac:dyDescent="0.15">
      <c r="A117" t="s">
        <v>24</v>
      </c>
      <c r="B117" t="s">
        <v>206</v>
      </c>
      <c r="C117" t="s">
        <v>203</v>
      </c>
      <c r="D117" t="s">
        <v>208</v>
      </c>
      <c r="E117" t="s">
        <v>203</v>
      </c>
      <c r="F117" t="s">
        <v>208</v>
      </c>
      <c r="G117" t="s">
        <v>203</v>
      </c>
    </row>
    <row r="119" spans="1:8" x14ac:dyDescent="0.15">
      <c r="B119" t="s">
        <v>88</v>
      </c>
      <c r="C119" t="s">
        <v>76</v>
      </c>
      <c r="D119" t="s">
        <v>75</v>
      </c>
      <c r="E119" t="s">
        <v>114</v>
      </c>
      <c r="F119" t="s">
        <v>86</v>
      </c>
    </row>
    <row r="120" spans="1:8" x14ac:dyDescent="0.15">
      <c r="A120" t="s">
        <v>25</v>
      </c>
      <c r="B120" t="s">
        <v>209</v>
      </c>
      <c r="C120" t="s">
        <v>203</v>
      </c>
      <c r="D120" t="s">
        <v>208</v>
      </c>
      <c r="E120" t="s">
        <v>206</v>
      </c>
      <c r="F120" t="s">
        <v>208</v>
      </c>
    </row>
    <row r="122" spans="1:8" x14ac:dyDescent="0.15">
      <c r="B122" t="s">
        <v>77</v>
      </c>
      <c r="C122" t="s">
        <v>75</v>
      </c>
      <c r="D122" t="s">
        <v>76</v>
      </c>
      <c r="E122" t="s">
        <v>74</v>
      </c>
      <c r="F122" t="s">
        <v>89</v>
      </c>
      <c r="G122" t="s">
        <v>87</v>
      </c>
    </row>
    <row r="123" spans="1:8" x14ac:dyDescent="0.15">
      <c r="A123" t="s">
        <v>27</v>
      </c>
      <c r="B123" t="s">
        <v>203</v>
      </c>
      <c r="C123" t="s">
        <v>208</v>
      </c>
      <c r="D123" t="s">
        <v>206</v>
      </c>
      <c r="E123" t="s">
        <v>208</v>
      </c>
      <c r="F123" t="s">
        <v>208</v>
      </c>
      <c r="G123" t="s">
        <v>203</v>
      </c>
    </row>
    <row r="125" spans="1:8" x14ac:dyDescent="0.15">
      <c r="B125" t="s">
        <v>31</v>
      </c>
      <c r="C125" t="s">
        <v>111</v>
      </c>
      <c r="D125" t="s">
        <v>74</v>
      </c>
      <c r="E125" t="s">
        <v>90</v>
      </c>
      <c r="F125" t="s">
        <v>75</v>
      </c>
      <c r="G125" t="s">
        <v>88</v>
      </c>
    </row>
    <row r="126" spans="1:8" x14ac:dyDescent="0.15">
      <c r="A126" t="s">
        <v>28</v>
      </c>
      <c r="B126" t="s">
        <v>203</v>
      </c>
      <c r="C126" t="s">
        <v>208</v>
      </c>
      <c r="D126" t="s">
        <v>203</v>
      </c>
      <c r="E126" t="s">
        <v>208</v>
      </c>
      <c r="F126" t="s">
        <v>206</v>
      </c>
      <c r="G126" t="s">
        <v>203</v>
      </c>
    </row>
    <row r="128" spans="1:8" x14ac:dyDescent="0.15">
      <c r="B128" t="s">
        <v>77</v>
      </c>
      <c r="C128" t="s">
        <v>90</v>
      </c>
      <c r="D128" t="s">
        <v>76</v>
      </c>
      <c r="E128" t="s">
        <v>88</v>
      </c>
      <c r="F128" t="s">
        <v>111</v>
      </c>
      <c r="G128" t="s">
        <v>73</v>
      </c>
    </row>
    <row r="129" spans="1:8" x14ac:dyDescent="0.15">
      <c r="A129" t="s">
        <v>154</v>
      </c>
      <c r="B129" t="s">
        <v>208</v>
      </c>
      <c r="C129" t="s">
        <v>206</v>
      </c>
      <c r="D129" t="s">
        <v>208</v>
      </c>
      <c r="E129" t="s">
        <v>206</v>
      </c>
      <c r="F129" t="s">
        <v>206</v>
      </c>
      <c r="G129" t="s">
        <v>203</v>
      </c>
    </row>
    <row r="131" spans="1:8" x14ac:dyDescent="0.15">
      <c r="B131" t="s">
        <v>76</v>
      </c>
      <c r="C131" t="s">
        <v>90</v>
      </c>
      <c r="D131" t="s">
        <v>112</v>
      </c>
      <c r="E131" t="s">
        <v>77</v>
      </c>
      <c r="F131" t="s">
        <v>72</v>
      </c>
    </row>
    <row r="132" spans="1:8" x14ac:dyDescent="0.15">
      <c r="A132" t="s">
        <v>153</v>
      </c>
      <c r="B132" t="s">
        <v>203</v>
      </c>
      <c r="C132" t="s">
        <v>206</v>
      </c>
      <c r="D132" t="s">
        <v>208</v>
      </c>
      <c r="E132" t="s">
        <v>203</v>
      </c>
      <c r="F132" t="s">
        <v>203</v>
      </c>
    </row>
    <row r="134" spans="1:8" x14ac:dyDescent="0.15">
      <c r="B134" t="s">
        <v>86</v>
      </c>
      <c r="C134" t="s">
        <v>88</v>
      </c>
      <c r="D134" t="s">
        <v>116</v>
      </c>
      <c r="E134" t="s">
        <v>104</v>
      </c>
      <c r="F134" t="s">
        <v>104</v>
      </c>
      <c r="G134" t="s">
        <v>102</v>
      </c>
    </row>
    <row r="135" spans="1:8" x14ac:dyDescent="0.15">
      <c r="A135" t="s">
        <v>23</v>
      </c>
      <c r="B135" t="s">
        <v>203</v>
      </c>
      <c r="C135" t="s">
        <v>208</v>
      </c>
      <c r="D135" t="s">
        <v>208</v>
      </c>
      <c r="E135" t="s">
        <v>207</v>
      </c>
      <c r="F135" t="s">
        <v>208</v>
      </c>
      <c r="G135" t="s">
        <v>203</v>
      </c>
    </row>
    <row r="137" spans="1:8" x14ac:dyDescent="0.15">
      <c r="B137" t="s">
        <v>87</v>
      </c>
      <c r="C137" t="s">
        <v>115</v>
      </c>
      <c r="D137" t="s">
        <v>105</v>
      </c>
      <c r="E137" t="s">
        <v>69</v>
      </c>
    </row>
    <row r="138" spans="1:8" x14ac:dyDescent="0.15">
      <c r="A138" t="s">
        <v>167</v>
      </c>
      <c r="B138" t="s">
        <v>203</v>
      </c>
      <c r="C138" t="s">
        <v>207</v>
      </c>
      <c r="D138" t="s">
        <v>203</v>
      </c>
      <c r="E138" t="s">
        <v>203</v>
      </c>
    </row>
    <row r="140" spans="1:8" x14ac:dyDescent="0.15">
      <c r="B140" t="s">
        <v>110</v>
      </c>
      <c r="C140" t="s">
        <v>84</v>
      </c>
      <c r="D140" t="s">
        <v>87</v>
      </c>
      <c r="E140" t="s">
        <v>108</v>
      </c>
      <c r="F140" t="s">
        <v>106</v>
      </c>
      <c r="G140" t="s">
        <v>174</v>
      </c>
      <c r="H140" t="s">
        <v>175</v>
      </c>
    </row>
    <row r="141" spans="1:8" x14ac:dyDescent="0.15">
      <c r="A141" t="s">
        <v>12</v>
      </c>
      <c r="B141" t="s">
        <v>209</v>
      </c>
      <c r="C141" t="s">
        <v>206</v>
      </c>
      <c r="D141" t="s">
        <v>203</v>
      </c>
      <c r="E141" t="s">
        <v>207</v>
      </c>
      <c r="F141" t="s">
        <v>206</v>
      </c>
      <c r="G141" t="s">
        <v>208</v>
      </c>
      <c r="H141" t="s">
        <v>203</v>
      </c>
    </row>
    <row r="143" spans="1:8" x14ac:dyDescent="0.15">
      <c r="B143" t="s">
        <v>109</v>
      </c>
      <c r="C143" t="s">
        <v>173</v>
      </c>
      <c r="D143" t="s">
        <v>86</v>
      </c>
      <c r="E143" t="s">
        <v>118</v>
      </c>
      <c r="F143" t="s">
        <v>107</v>
      </c>
    </row>
    <row r="144" spans="1:8" x14ac:dyDescent="0.15">
      <c r="A144" t="s">
        <v>14</v>
      </c>
      <c r="B144" t="s">
        <v>209</v>
      </c>
      <c r="C144" t="s">
        <v>206</v>
      </c>
      <c r="D144" t="s">
        <v>203</v>
      </c>
      <c r="E144" t="s">
        <v>207</v>
      </c>
      <c r="F144" t="s">
        <v>203</v>
      </c>
    </row>
    <row r="146" spans="1:6" x14ac:dyDescent="0.15">
      <c r="B146" t="s">
        <v>182</v>
      </c>
      <c r="C146" t="s">
        <v>110</v>
      </c>
      <c r="D146" t="s">
        <v>108</v>
      </c>
    </row>
    <row r="147" spans="1:6" x14ac:dyDescent="0.15">
      <c r="A147" t="s">
        <v>15</v>
      </c>
      <c r="B147" t="s">
        <v>206</v>
      </c>
      <c r="C147" t="s">
        <v>203</v>
      </c>
      <c r="D147" t="s">
        <v>208</v>
      </c>
    </row>
    <row r="149" spans="1:6" x14ac:dyDescent="0.15">
      <c r="B149" t="s">
        <v>115</v>
      </c>
      <c r="C149" t="s">
        <v>87</v>
      </c>
      <c r="D149" t="s">
        <v>103</v>
      </c>
      <c r="E149" t="s">
        <v>105</v>
      </c>
    </row>
    <row r="150" spans="1:6" x14ac:dyDescent="0.15">
      <c r="A150" t="s">
        <v>21</v>
      </c>
      <c r="B150" t="s">
        <v>209</v>
      </c>
      <c r="C150" t="s">
        <v>206</v>
      </c>
      <c r="D150" t="s">
        <v>207</v>
      </c>
      <c r="E150" t="s">
        <v>208</v>
      </c>
    </row>
    <row r="152" spans="1:6" x14ac:dyDescent="0.15">
      <c r="B152" t="s">
        <v>116</v>
      </c>
      <c r="C152" t="s">
        <v>114</v>
      </c>
      <c r="D152" t="s">
        <v>102</v>
      </c>
      <c r="E152" t="s">
        <v>106</v>
      </c>
      <c r="F152" t="s">
        <v>117</v>
      </c>
    </row>
    <row r="153" spans="1:6" x14ac:dyDescent="0.15">
      <c r="A153" t="s">
        <v>20</v>
      </c>
      <c r="B153" t="s">
        <v>206</v>
      </c>
      <c r="C153" t="s">
        <v>207</v>
      </c>
      <c r="D153" t="s">
        <v>208</v>
      </c>
      <c r="E153" t="s">
        <v>208</v>
      </c>
      <c r="F153" t="s">
        <v>203</v>
      </c>
    </row>
    <row r="155" spans="1:6" x14ac:dyDescent="0.15">
      <c r="B155" t="s">
        <v>115</v>
      </c>
      <c r="C155" t="s">
        <v>103</v>
      </c>
      <c r="D155" t="s">
        <v>118</v>
      </c>
      <c r="E155" t="s">
        <v>107</v>
      </c>
    </row>
    <row r="156" spans="1:6" x14ac:dyDescent="0.15">
      <c r="A156" t="s">
        <v>19</v>
      </c>
      <c r="B156" t="s">
        <v>206</v>
      </c>
      <c r="C156" t="s">
        <v>203</v>
      </c>
      <c r="D156" t="s">
        <v>203</v>
      </c>
      <c r="E156" t="s">
        <v>207</v>
      </c>
    </row>
    <row r="158" spans="1:6" x14ac:dyDescent="0.15">
      <c r="B158" t="s">
        <v>104</v>
      </c>
      <c r="C158" t="s">
        <v>106</v>
      </c>
      <c r="D158" t="s">
        <v>108</v>
      </c>
    </row>
    <row r="159" spans="1:6" x14ac:dyDescent="0.15">
      <c r="A159" t="s">
        <v>172</v>
      </c>
      <c r="B159" t="s">
        <v>203</v>
      </c>
      <c r="C159" t="s">
        <v>207</v>
      </c>
      <c r="D159" t="s">
        <v>206</v>
      </c>
    </row>
    <row r="161" spans="1:7" x14ac:dyDescent="0.15">
      <c r="B161" t="s">
        <v>104</v>
      </c>
      <c r="C161" t="s">
        <v>117</v>
      </c>
      <c r="D161" t="s">
        <v>108</v>
      </c>
      <c r="E161" t="s">
        <v>110</v>
      </c>
    </row>
    <row r="162" spans="1:7" x14ac:dyDescent="0.15">
      <c r="A162" t="s">
        <v>18</v>
      </c>
      <c r="B162" t="s">
        <v>206</v>
      </c>
      <c r="C162" t="s">
        <v>205</v>
      </c>
      <c r="D162" t="s">
        <v>205</v>
      </c>
      <c r="E162" t="s">
        <v>208</v>
      </c>
    </row>
    <row r="164" spans="1:7" x14ac:dyDescent="0.15">
      <c r="B164" t="s">
        <v>105</v>
      </c>
      <c r="C164" t="s">
        <v>118</v>
      </c>
      <c r="D164" t="s">
        <v>109</v>
      </c>
    </row>
    <row r="165" spans="1:7" x14ac:dyDescent="0.15">
      <c r="A165" t="s">
        <v>168</v>
      </c>
      <c r="B165" t="s">
        <v>207</v>
      </c>
      <c r="C165" t="s">
        <v>207</v>
      </c>
      <c r="D165" t="s">
        <v>203</v>
      </c>
    </row>
    <row r="167" spans="1:7" x14ac:dyDescent="0.15">
      <c r="B167" t="s">
        <v>105</v>
      </c>
      <c r="C167" t="s">
        <v>107</v>
      </c>
      <c r="D167" t="s">
        <v>109</v>
      </c>
      <c r="E167" t="s">
        <v>86</v>
      </c>
      <c r="F167" t="s">
        <v>173</v>
      </c>
      <c r="G167" t="s">
        <v>109</v>
      </c>
    </row>
    <row r="168" spans="1:7" x14ac:dyDescent="0.15">
      <c r="A168" t="s">
        <v>17</v>
      </c>
      <c r="B168" t="s">
        <v>203</v>
      </c>
      <c r="C168" t="s">
        <v>207</v>
      </c>
      <c r="D168" t="s">
        <v>207</v>
      </c>
      <c r="E168" t="s">
        <v>208</v>
      </c>
      <c r="F168" t="s">
        <v>210</v>
      </c>
      <c r="G168" t="s">
        <v>207</v>
      </c>
    </row>
    <row r="170" spans="1:7" x14ac:dyDescent="0.15">
      <c r="B170" t="s">
        <v>175</v>
      </c>
      <c r="C170" t="s">
        <v>182</v>
      </c>
      <c r="D170" t="s">
        <v>110</v>
      </c>
      <c r="E170" t="s">
        <v>106</v>
      </c>
      <c r="F170" t="s">
        <v>117</v>
      </c>
    </row>
    <row r="171" spans="1:7" x14ac:dyDescent="0.15">
      <c r="A171" t="s">
        <v>16</v>
      </c>
      <c r="B171" t="s">
        <v>206</v>
      </c>
      <c r="C171" t="s">
        <v>210</v>
      </c>
      <c r="D171" t="s">
        <v>207</v>
      </c>
      <c r="E171" t="s">
        <v>212</v>
      </c>
      <c r="F171" t="s">
        <v>208</v>
      </c>
    </row>
    <row r="173" spans="1:7" x14ac:dyDescent="0.15">
      <c r="B173" t="s">
        <v>79</v>
      </c>
      <c r="C173" t="s">
        <v>84</v>
      </c>
    </row>
    <row r="174" spans="1:7" x14ac:dyDescent="0.15">
      <c r="A174" t="s">
        <v>157</v>
      </c>
      <c r="B174" t="s">
        <v>206</v>
      </c>
      <c r="C174" t="s">
        <v>208</v>
      </c>
    </row>
    <row r="176" spans="1:7" x14ac:dyDescent="0.15">
      <c r="B176" t="s">
        <v>82</v>
      </c>
      <c r="C176" t="s">
        <v>86</v>
      </c>
    </row>
    <row r="177" spans="1:4" x14ac:dyDescent="0.15">
      <c r="A177" t="s">
        <v>158</v>
      </c>
      <c r="B177" t="s">
        <v>206</v>
      </c>
      <c r="C177" t="s">
        <v>208</v>
      </c>
    </row>
    <row r="179" spans="1:4" x14ac:dyDescent="0.15">
      <c r="B179" t="s">
        <v>87</v>
      </c>
      <c r="C179" t="s">
        <v>90</v>
      </c>
    </row>
    <row r="180" spans="1:4" x14ac:dyDescent="0.15">
      <c r="A180" t="s">
        <v>26</v>
      </c>
      <c r="B180" t="s">
        <v>208</v>
      </c>
      <c r="C180" t="s">
        <v>206</v>
      </c>
    </row>
    <row r="182" spans="1:4" x14ac:dyDescent="0.15">
      <c r="B182" t="s">
        <v>114</v>
      </c>
      <c r="C182" t="s">
        <v>104</v>
      </c>
    </row>
    <row r="183" spans="1:4" x14ac:dyDescent="0.15">
      <c r="A183" t="s">
        <v>22</v>
      </c>
      <c r="B183" t="s">
        <v>206</v>
      </c>
      <c r="C183" t="s">
        <v>203</v>
      </c>
    </row>
    <row r="185" spans="1:4" x14ac:dyDescent="0.15">
      <c r="B185" t="s">
        <v>109</v>
      </c>
      <c r="C185" t="s">
        <v>118</v>
      </c>
      <c r="D185" t="s">
        <v>86</v>
      </c>
    </row>
    <row r="186" spans="1:4" x14ac:dyDescent="0.15">
      <c r="A186" t="s">
        <v>13</v>
      </c>
      <c r="B186" t="s">
        <v>208</v>
      </c>
      <c r="C186" t="s">
        <v>210</v>
      </c>
      <c r="D186" t="s">
        <v>206</v>
      </c>
    </row>
    <row r="188" spans="1:4" x14ac:dyDescent="0.15">
      <c r="B188" t="s">
        <v>175</v>
      </c>
      <c r="C188" t="s">
        <v>108</v>
      </c>
      <c r="D188" t="s">
        <v>110</v>
      </c>
    </row>
    <row r="189" spans="1:4" x14ac:dyDescent="0.15">
      <c r="A189" t="s">
        <v>182</v>
      </c>
      <c r="B189" t="s">
        <v>208</v>
      </c>
      <c r="C189" t="s">
        <v>210</v>
      </c>
      <c r="D189" t="s">
        <v>206</v>
      </c>
    </row>
    <row r="191" spans="1:4" x14ac:dyDescent="0.15">
      <c r="B191" t="s">
        <v>194</v>
      </c>
    </row>
    <row r="192" spans="1:4" x14ac:dyDescent="0.15">
      <c r="A192" t="s">
        <v>183</v>
      </c>
    </row>
    <row r="194" spans="1:7" x14ac:dyDescent="0.15">
      <c r="B194" t="s">
        <v>74</v>
      </c>
      <c r="C194" t="s">
        <v>70</v>
      </c>
      <c r="D194" t="s">
        <v>58</v>
      </c>
    </row>
    <row r="195" spans="1:7" x14ac:dyDescent="0.15">
      <c r="A195" t="s">
        <v>72</v>
      </c>
      <c r="B195" t="s">
        <v>203</v>
      </c>
      <c r="C195" t="s">
        <v>208</v>
      </c>
      <c r="D195" t="s">
        <v>203</v>
      </c>
    </row>
    <row r="197" spans="1:7" x14ac:dyDescent="0.15">
      <c r="B197" t="s">
        <v>73</v>
      </c>
      <c r="C197" t="s">
        <v>69</v>
      </c>
      <c r="D197" t="s">
        <v>60</v>
      </c>
      <c r="E197" t="s">
        <v>59</v>
      </c>
      <c r="F197" t="s">
        <v>199</v>
      </c>
      <c r="G197" t="s">
        <v>57</v>
      </c>
    </row>
    <row r="198" spans="1:7" x14ac:dyDescent="0.15">
      <c r="A198" t="s">
        <v>71</v>
      </c>
      <c r="B198" t="s">
        <v>203</v>
      </c>
      <c r="C198" t="s">
        <v>208</v>
      </c>
      <c r="D198" t="s">
        <v>206</v>
      </c>
      <c r="E198" t="s">
        <v>208</v>
      </c>
      <c r="F198" t="s">
        <v>203</v>
      </c>
      <c r="G198" t="s">
        <v>206</v>
      </c>
    </row>
    <row r="200" spans="1:7" x14ac:dyDescent="0.15">
      <c r="B200" t="s">
        <v>102</v>
      </c>
      <c r="C200" t="s">
        <v>67</v>
      </c>
      <c r="D200" t="s">
        <v>61</v>
      </c>
      <c r="E200" t="s">
        <v>59</v>
      </c>
      <c r="F200" t="s">
        <v>72</v>
      </c>
      <c r="G200" t="s">
        <v>58</v>
      </c>
    </row>
    <row r="201" spans="1:7" x14ac:dyDescent="0.15">
      <c r="A201" t="s">
        <v>152</v>
      </c>
      <c r="B201" t="s">
        <v>203</v>
      </c>
      <c r="C201" t="s">
        <v>206</v>
      </c>
      <c r="D201" t="s">
        <v>208</v>
      </c>
      <c r="E201" t="s">
        <v>206</v>
      </c>
      <c r="F201" t="s">
        <v>206</v>
      </c>
      <c r="G201" t="s">
        <v>208</v>
      </c>
    </row>
    <row r="203" spans="1:7" x14ac:dyDescent="0.15">
      <c r="B203" t="s">
        <v>82</v>
      </c>
      <c r="C203" t="s">
        <v>68</v>
      </c>
      <c r="D203" t="s">
        <v>66</v>
      </c>
      <c r="E203" t="s">
        <v>60</v>
      </c>
      <c r="F203" t="s">
        <v>71</v>
      </c>
    </row>
    <row r="204" spans="1:7" x14ac:dyDescent="0.15">
      <c r="A204" t="s">
        <v>151</v>
      </c>
      <c r="B204" t="s">
        <v>203</v>
      </c>
      <c r="C204" t="s">
        <v>206</v>
      </c>
      <c r="D204" t="s">
        <v>203</v>
      </c>
      <c r="E204" t="s">
        <v>203</v>
      </c>
      <c r="F204" t="s">
        <v>206</v>
      </c>
    </row>
    <row r="206" spans="1:7" x14ac:dyDescent="0.15">
      <c r="B206" t="s">
        <v>102</v>
      </c>
      <c r="C206" t="s">
        <v>70</v>
      </c>
      <c r="D206" t="s">
        <v>67</v>
      </c>
      <c r="E206" t="s">
        <v>195</v>
      </c>
      <c r="F206" t="s">
        <v>65</v>
      </c>
    </row>
    <row r="207" spans="1:7" x14ac:dyDescent="0.15">
      <c r="A207" t="s">
        <v>149</v>
      </c>
      <c r="B207" t="s">
        <v>206</v>
      </c>
      <c r="C207" t="s">
        <v>208</v>
      </c>
      <c r="D207" t="s">
        <v>209</v>
      </c>
      <c r="E207" t="s">
        <v>203</v>
      </c>
      <c r="F207" t="s">
        <v>206</v>
      </c>
    </row>
    <row r="209" spans="1:7" x14ac:dyDescent="0.15">
      <c r="B209" t="s">
        <v>68</v>
      </c>
      <c r="C209" t="s">
        <v>69</v>
      </c>
      <c r="D209" t="s">
        <v>196</v>
      </c>
    </row>
    <row r="210" spans="1:7" x14ac:dyDescent="0.15">
      <c r="A210" t="s">
        <v>148</v>
      </c>
      <c r="B210" t="s">
        <v>208</v>
      </c>
      <c r="C210" t="s">
        <v>203</v>
      </c>
      <c r="D210" t="s">
        <v>207</v>
      </c>
    </row>
    <row r="212" spans="1:7" x14ac:dyDescent="0.15">
      <c r="B212" t="s">
        <v>67</v>
      </c>
      <c r="C212" t="s">
        <v>65</v>
      </c>
      <c r="D212" t="s">
        <v>62</v>
      </c>
    </row>
    <row r="213" spans="1:7" x14ac:dyDescent="0.15">
      <c r="A213" t="s">
        <v>184</v>
      </c>
      <c r="B213" t="s">
        <v>203</v>
      </c>
      <c r="C213" t="s">
        <v>207</v>
      </c>
      <c r="D213" t="s">
        <v>203</v>
      </c>
    </row>
    <row r="215" spans="1:7" x14ac:dyDescent="0.15">
      <c r="B215" t="s">
        <v>67</v>
      </c>
      <c r="C215" t="s">
        <v>195</v>
      </c>
      <c r="D215" t="s">
        <v>62</v>
      </c>
      <c r="E215" t="s">
        <v>60</v>
      </c>
      <c r="F215" t="s">
        <v>101</v>
      </c>
      <c r="G215" t="s">
        <v>198</v>
      </c>
    </row>
    <row r="216" spans="1:7" x14ac:dyDescent="0.15">
      <c r="A216" t="s">
        <v>147</v>
      </c>
      <c r="B216" t="s">
        <v>208</v>
      </c>
      <c r="C216" t="s">
        <v>207</v>
      </c>
      <c r="D216" t="s">
        <v>207</v>
      </c>
      <c r="E216" t="s">
        <v>206</v>
      </c>
      <c r="F216" t="s">
        <v>203</v>
      </c>
      <c r="G216" t="s">
        <v>208</v>
      </c>
    </row>
    <row r="218" spans="1:7" x14ac:dyDescent="0.15">
      <c r="B218" t="s">
        <v>66</v>
      </c>
      <c r="C218" t="s">
        <v>61</v>
      </c>
      <c r="D218" t="s">
        <v>63</v>
      </c>
      <c r="E218" t="s">
        <v>61</v>
      </c>
    </row>
    <row r="219" spans="1:7" x14ac:dyDescent="0.15">
      <c r="A219" t="s">
        <v>185</v>
      </c>
      <c r="B219" t="s">
        <v>207</v>
      </c>
      <c r="C219" t="s">
        <v>208</v>
      </c>
      <c r="D219" t="s">
        <v>208</v>
      </c>
      <c r="E219" t="s">
        <v>206</v>
      </c>
    </row>
    <row r="221" spans="1:7" x14ac:dyDescent="0.15">
      <c r="B221" t="s">
        <v>189</v>
      </c>
      <c r="C221" t="s">
        <v>64</v>
      </c>
      <c r="D221" t="s">
        <v>62</v>
      </c>
    </row>
    <row r="222" spans="1:7" x14ac:dyDescent="0.15">
      <c r="A222" t="s">
        <v>166</v>
      </c>
      <c r="B222" t="s">
        <v>206</v>
      </c>
      <c r="C222" t="s">
        <v>203</v>
      </c>
      <c r="D222" t="s">
        <v>208</v>
      </c>
    </row>
    <row r="224" spans="1:7" x14ac:dyDescent="0.15">
      <c r="B224" t="s">
        <v>189</v>
      </c>
      <c r="C224" t="s">
        <v>62</v>
      </c>
    </row>
    <row r="225" spans="1:4" x14ac:dyDescent="0.15">
      <c r="A225" t="s">
        <v>146</v>
      </c>
      <c r="B225" t="s">
        <v>208</v>
      </c>
      <c r="C225" t="s">
        <v>206</v>
      </c>
    </row>
    <row r="227" spans="1:4" x14ac:dyDescent="0.15">
      <c r="B227" t="s">
        <v>62</v>
      </c>
      <c r="C227" t="s">
        <v>101</v>
      </c>
      <c r="D227" t="s">
        <v>60</v>
      </c>
    </row>
    <row r="228" spans="1:4" x14ac:dyDescent="0.15">
      <c r="A228" t="s">
        <v>186</v>
      </c>
      <c r="B228" t="s">
        <v>208</v>
      </c>
      <c r="C228" t="s">
        <v>203</v>
      </c>
      <c r="D228" t="s">
        <v>206</v>
      </c>
    </row>
    <row r="230" spans="1:4" x14ac:dyDescent="0.15">
      <c r="B230" t="s">
        <v>60</v>
      </c>
      <c r="C230" t="s">
        <v>58</v>
      </c>
    </row>
    <row r="231" spans="1:4" x14ac:dyDescent="0.15">
      <c r="A231" t="s">
        <v>165</v>
      </c>
      <c r="B231" t="s">
        <v>208</v>
      </c>
      <c r="C231" t="s">
        <v>206</v>
      </c>
    </row>
    <row r="233" spans="1:4" x14ac:dyDescent="0.15">
      <c r="B233" t="s">
        <v>59</v>
      </c>
      <c r="C233" t="s">
        <v>57</v>
      </c>
      <c r="D233" t="s">
        <v>71</v>
      </c>
    </row>
    <row r="234" spans="1:4" x14ac:dyDescent="0.15">
      <c r="A234" t="s">
        <v>187</v>
      </c>
      <c r="B234" t="s">
        <v>206</v>
      </c>
      <c r="C234" t="s">
        <v>208</v>
      </c>
      <c r="D234" t="s">
        <v>203</v>
      </c>
    </row>
    <row r="236" spans="1:4" x14ac:dyDescent="0.15">
      <c r="B236" t="s">
        <v>69</v>
      </c>
      <c r="C236" t="s">
        <v>66</v>
      </c>
    </row>
    <row r="237" spans="1:4" x14ac:dyDescent="0.15">
      <c r="A237" t="s">
        <v>150</v>
      </c>
      <c r="B237" t="s">
        <v>208</v>
      </c>
      <c r="C237" t="s">
        <v>206</v>
      </c>
    </row>
    <row r="239" spans="1:4" x14ac:dyDescent="0.15">
      <c r="B239" t="s">
        <v>63</v>
      </c>
    </row>
    <row r="240" spans="1:4" x14ac:dyDescent="0.15">
      <c r="A240" t="s">
        <v>188</v>
      </c>
      <c r="B240" t="s">
        <v>208</v>
      </c>
    </row>
    <row r="242" spans="1:9" x14ac:dyDescent="0.15">
      <c r="B242" t="s">
        <v>189</v>
      </c>
      <c r="C242" t="s">
        <v>64</v>
      </c>
      <c r="D242" t="s">
        <v>62</v>
      </c>
    </row>
    <row r="243" spans="1:9" x14ac:dyDescent="0.15">
      <c r="A243" t="s">
        <v>189</v>
      </c>
      <c r="B243" t="s">
        <v>209</v>
      </c>
      <c r="C243" t="s">
        <v>206</v>
      </c>
      <c r="D243" t="s">
        <v>203</v>
      </c>
    </row>
    <row r="245" spans="1:9" x14ac:dyDescent="0.15">
      <c r="B245" t="s">
        <v>68</v>
      </c>
      <c r="C245" t="s">
        <v>63</v>
      </c>
      <c r="D245" t="s">
        <v>196</v>
      </c>
      <c r="E245" t="s">
        <v>61</v>
      </c>
    </row>
    <row r="246" spans="1:9" x14ac:dyDescent="0.15">
      <c r="A246" t="s">
        <v>63</v>
      </c>
      <c r="B246" t="s">
        <v>206</v>
      </c>
      <c r="C246" t="s">
        <v>209</v>
      </c>
      <c r="D246" t="s">
        <v>206</v>
      </c>
      <c r="E246" t="s">
        <v>203</v>
      </c>
    </row>
    <row r="248" spans="1:9" x14ac:dyDescent="0.15">
      <c r="B248" t="s">
        <v>189</v>
      </c>
      <c r="C248" t="s">
        <v>64</v>
      </c>
      <c r="D248" t="s">
        <v>195</v>
      </c>
      <c r="E248" t="s">
        <v>65</v>
      </c>
      <c r="F248" t="s">
        <v>198</v>
      </c>
      <c r="G248" t="s">
        <v>101</v>
      </c>
      <c r="H248" t="s">
        <v>60</v>
      </c>
    </row>
    <row r="249" spans="1:9" x14ac:dyDescent="0.15">
      <c r="A249" t="s">
        <v>145</v>
      </c>
      <c r="B249" t="s">
        <v>203</v>
      </c>
      <c r="C249" t="s">
        <v>208</v>
      </c>
      <c r="D249" t="s">
        <v>203</v>
      </c>
      <c r="E249" t="s">
        <v>207</v>
      </c>
      <c r="F249" t="s">
        <v>206</v>
      </c>
      <c r="G249" t="s">
        <v>208</v>
      </c>
      <c r="H249" t="s">
        <v>203</v>
      </c>
    </row>
    <row r="251" spans="1:9" x14ac:dyDescent="0.15">
      <c r="B251" t="s">
        <v>63</v>
      </c>
      <c r="C251" t="s">
        <v>196</v>
      </c>
      <c r="D251" t="s">
        <v>61</v>
      </c>
      <c r="E251" t="s">
        <v>66</v>
      </c>
      <c r="F251" t="s">
        <v>70</v>
      </c>
      <c r="G251" t="s">
        <v>59</v>
      </c>
    </row>
    <row r="252" spans="1:9" x14ac:dyDescent="0.15">
      <c r="A252" t="s">
        <v>144</v>
      </c>
      <c r="B252" t="s">
        <v>203</v>
      </c>
      <c r="C252" t="s">
        <v>207</v>
      </c>
      <c r="D252" t="s">
        <v>209</v>
      </c>
      <c r="E252" t="s">
        <v>203</v>
      </c>
      <c r="F252" t="s">
        <v>206</v>
      </c>
      <c r="G252" t="s">
        <v>203</v>
      </c>
    </row>
    <row r="254" spans="1:9" x14ac:dyDescent="0.15">
      <c r="B254" t="s">
        <v>65</v>
      </c>
      <c r="C254" t="s">
        <v>198</v>
      </c>
      <c r="D254" t="s">
        <v>62</v>
      </c>
      <c r="E254" t="s">
        <v>101</v>
      </c>
      <c r="F254" t="s">
        <v>69</v>
      </c>
      <c r="G254" t="s">
        <v>71</v>
      </c>
      <c r="H254" t="s">
        <v>100</v>
      </c>
      <c r="I254" t="s">
        <v>58</v>
      </c>
    </row>
    <row r="255" spans="1:9" x14ac:dyDescent="0.15">
      <c r="A255" t="s">
        <v>143</v>
      </c>
      <c r="B255" t="s">
        <v>208</v>
      </c>
      <c r="C255" t="s">
        <v>208</v>
      </c>
      <c r="D255" t="s">
        <v>203</v>
      </c>
      <c r="E255" t="s">
        <v>206</v>
      </c>
      <c r="F255" t="s">
        <v>203</v>
      </c>
      <c r="G255" t="s">
        <v>208</v>
      </c>
      <c r="H255" t="s">
        <v>206</v>
      </c>
      <c r="I255" t="s">
        <v>203</v>
      </c>
    </row>
    <row r="257" spans="1:10" x14ac:dyDescent="0.15">
      <c r="B257" t="s">
        <v>59</v>
      </c>
      <c r="C257" t="s">
        <v>70</v>
      </c>
      <c r="D257" t="s">
        <v>61</v>
      </c>
      <c r="E257" t="s">
        <v>71</v>
      </c>
      <c r="F257" t="s">
        <v>57</v>
      </c>
      <c r="G257" t="s">
        <v>199</v>
      </c>
    </row>
    <row r="258" spans="1:10" x14ac:dyDescent="0.15">
      <c r="A258" t="s">
        <v>142</v>
      </c>
      <c r="B258" t="s">
        <v>209</v>
      </c>
      <c r="C258" t="s">
        <v>208</v>
      </c>
      <c r="D258" t="s">
        <v>203</v>
      </c>
      <c r="E258" t="s">
        <v>206</v>
      </c>
      <c r="F258" t="s">
        <v>203</v>
      </c>
      <c r="G258" t="s">
        <v>208</v>
      </c>
    </row>
    <row r="260" spans="1:10" x14ac:dyDescent="0.15">
      <c r="B260" t="s">
        <v>60</v>
      </c>
      <c r="C260" t="s">
        <v>100</v>
      </c>
      <c r="D260" t="s">
        <v>72</v>
      </c>
      <c r="E260" t="s">
        <v>70</v>
      </c>
      <c r="F260" t="s">
        <v>58</v>
      </c>
      <c r="G260" t="s">
        <v>52</v>
      </c>
      <c r="H260" t="s">
        <v>53</v>
      </c>
    </row>
    <row r="261" spans="1:10" x14ac:dyDescent="0.15">
      <c r="A261" t="s">
        <v>141</v>
      </c>
      <c r="B261" t="s">
        <v>203</v>
      </c>
      <c r="C261" t="s">
        <v>208</v>
      </c>
      <c r="D261" t="s">
        <v>203</v>
      </c>
      <c r="E261" t="s">
        <v>206</v>
      </c>
      <c r="F261" t="s">
        <v>209</v>
      </c>
      <c r="G261" t="s">
        <v>203</v>
      </c>
      <c r="H261" t="s">
        <v>208</v>
      </c>
    </row>
    <row r="263" spans="1:10" x14ac:dyDescent="0.15">
      <c r="B263" t="s">
        <v>50</v>
      </c>
      <c r="C263" t="s">
        <v>97</v>
      </c>
      <c r="D263" t="s">
        <v>53</v>
      </c>
      <c r="E263" t="s">
        <v>52</v>
      </c>
      <c r="F263" t="s">
        <v>56</v>
      </c>
      <c r="G263" t="s">
        <v>54</v>
      </c>
      <c r="H263" t="s">
        <v>71</v>
      </c>
      <c r="I263" t="s">
        <v>59</v>
      </c>
      <c r="J263" t="s">
        <v>199</v>
      </c>
    </row>
    <row r="264" spans="1:10" x14ac:dyDescent="0.15">
      <c r="A264" t="s">
        <v>140</v>
      </c>
      <c r="B264" t="s">
        <v>206</v>
      </c>
      <c r="C264" t="s">
        <v>203</v>
      </c>
      <c r="D264" t="s">
        <v>208</v>
      </c>
      <c r="E264" t="s">
        <v>206</v>
      </c>
      <c r="F264" t="s">
        <v>203</v>
      </c>
      <c r="G264" t="s">
        <v>208</v>
      </c>
      <c r="H264" t="s">
        <v>208</v>
      </c>
      <c r="I264" t="s">
        <v>203</v>
      </c>
      <c r="J264" t="s">
        <v>206</v>
      </c>
    </row>
    <row r="266" spans="1:10" x14ac:dyDescent="0.15">
      <c r="B266" t="s">
        <v>58</v>
      </c>
      <c r="C266" t="s">
        <v>53</v>
      </c>
      <c r="D266" t="s">
        <v>51</v>
      </c>
      <c r="E266" t="s">
        <v>49</v>
      </c>
      <c r="F266" t="s">
        <v>47</v>
      </c>
      <c r="G266" t="s">
        <v>56</v>
      </c>
      <c r="H266" t="s">
        <v>54</v>
      </c>
      <c r="I266" t="s">
        <v>57</v>
      </c>
    </row>
    <row r="267" spans="1:10" x14ac:dyDescent="0.15">
      <c r="A267" t="s">
        <v>135</v>
      </c>
      <c r="B267" t="s">
        <v>203</v>
      </c>
      <c r="C267" t="s">
        <v>206</v>
      </c>
      <c r="D267" t="s">
        <v>203</v>
      </c>
      <c r="E267" t="s">
        <v>207</v>
      </c>
      <c r="F267" t="s">
        <v>203</v>
      </c>
      <c r="G267" t="s">
        <v>206</v>
      </c>
      <c r="H267" t="s">
        <v>203</v>
      </c>
      <c r="I267" t="s">
        <v>208</v>
      </c>
    </row>
    <row r="269" spans="1:10" x14ac:dyDescent="0.15">
      <c r="B269" t="s">
        <v>50</v>
      </c>
      <c r="C269" t="s">
        <v>48</v>
      </c>
      <c r="D269" t="s">
        <v>42</v>
      </c>
      <c r="E269" t="s">
        <v>50</v>
      </c>
      <c r="F269" t="s">
        <v>57</v>
      </c>
      <c r="G269" t="s">
        <v>53</v>
      </c>
    </row>
    <row r="270" spans="1:10" x14ac:dyDescent="0.15">
      <c r="A270" t="s">
        <v>162</v>
      </c>
      <c r="B270" t="s">
        <v>206</v>
      </c>
      <c r="C270" t="s">
        <v>207</v>
      </c>
      <c r="D270" t="s">
        <v>203</v>
      </c>
      <c r="E270" t="s">
        <v>208</v>
      </c>
      <c r="F270" t="s">
        <v>203</v>
      </c>
      <c r="G270" t="s">
        <v>206</v>
      </c>
    </row>
    <row r="272" spans="1:10" x14ac:dyDescent="0.15">
      <c r="B272" t="s">
        <v>49</v>
      </c>
      <c r="C272" t="s">
        <v>39</v>
      </c>
      <c r="D272" t="s">
        <v>38</v>
      </c>
      <c r="E272" t="s">
        <v>43</v>
      </c>
      <c r="F272" t="s">
        <v>52</v>
      </c>
    </row>
    <row r="273" spans="1:6" x14ac:dyDescent="0.15">
      <c r="A273" t="s">
        <v>130</v>
      </c>
      <c r="B273" t="s">
        <v>207</v>
      </c>
      <c r="C273" t="s">
        <v>208</v>
      </c>
      <c r="D273" t="s">
        <v>206</v>
      </c>
      <c r="E273" t="s">
        <v>208</v>
      </c>
      <c r="F273" t="s">
        <v>203</v>
      </c>
    </row>
    <row r="275" spans="1:6" x14ac:dyDescent="0.15">
      <c r="B275" t="s">
        <v>44</v>
      </c>
      <c r="C275" t="s">
        <v>97</v>
      </c>
      <c r="D275" t="s">
        <v>48</v>
      </c>
      <c r="E275" t="s">
        <v>39</v>
      </c>
      <c r="F275" t="s">
        <v>37</v>
      </c>
    </row>
    <row r="276" spans="1:6" x14ac:dyDescent="0.15">
      <c r="A276" t="s">
        <v>127</v>
      </c>
      <c r="B276" t="s">
        <v>203</v>
      </c>
      <c r="C276" t="s">
        <v>203</v>
      </c>
      <c r="D276" t="s">
        <v>208</v>
      </c>
      <c r="E276" t="s">
        <v>206</v>
      </c>
      <c r="F276" t="s">
        <v>203</v>
      </c>
    </row>
    <row r="278" spans="1:6" x14ac:dyDescent="0.15">
      <c r="B278" t="s">
        <v>114</v>
      </c>
      <c r="C278" t="s">
        <v>104</v>
      </c>
      <c r="D278" t="s">
        <v>67</v>
      </c>
      <c r="E278" t="s">
        <v>70</v>
      </c>
    </row>
    <row r="279" spans="1:6" x14ac:dyDescent="0.15">
      <c r="A279" t="s">
        <v>102</v>
      </c>
      <c r="B279" t="s">
        <v>203</v>
      </c>
      <c r="C279" t="s">
        <v>206</v>
      </c>
      <c r="D279" t="s">
        <v>208</v>
      </c>
      <c r="E279" t="s">
        <v>203</v>
      </c>
    </row>
    <row r="281" spans="1:6" x14ac:dyDescent="0.15">
      <c r="B281" t="s">
        <v>75</v>
      </c>
      <c r="C281" t="s">
        <v>111</v>
      </c>
      <c r="D281" t="s">
        <v>71</v>
      </c>
    </row>
    <row r="282" spans="1:6" x14ac:dyDescent="0.15">
      <c r="A282" t="s">
        <v>73</v>
      </c>
      <c r="B282" t="s">
        <v>203</v>
      </c>
      <c r="C282" t="s">
        <v>208</v>
      </c>
      <c r="D282" t="s">
        <v>203</v>
      </c>
    </row>
    <row r="284" spans="1:6" x14ac:dyDescent="0.15">
      <c r="B284" t="s">
        <v>35</v>
      </c>
      <c r="C284" t="s">
        <v>39</v>
      </c>
      <c r="D284" t="s">
        <v>42</v>
      </c>
    </row>
    <row r="285" spans="1:6" x14ac:dyDescent="0.15">
      <c r="A285" t="s">
        <v>37</v>
      </c>
      <c r="B285" t="s">
        <v>206</v>
      </c>
      <c r="C285" t="s">
        <v>208</v>
      </c>
      <c r="D285" t="s">
        <v>203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H23" sqref="H23"/>
    </sheetView>
  </sheetViews>
  <sheetFormatPr defaultRowHeight="12.6" x14ac:dyDescent="0.15"/>
  <sheetData>
    <row r="1" spans="1:2" x14ac:dyDescent="0.15">
      <c r="A1" t="s">
        <v>213</v>
      </c>
      <c r="B1" t="s">
        <v>214</v>
      </c>
    </row>
    <row r="2" spans="1:2" x14ac:dyDescent="0.15">
      <c r="A2" t="s">
        <v>215</v>
      </c>
      <c r="B2" t="s">
        <v>216</v>
      </c>
    </row>
    <row r="3" spans="1:2" x14ac:dyDescent="0.15">
      <c r="A3" t="s">
        <v>217</v>
      </c>
      <c r="B3" t="s">
        <v>218</v>
      </c>
    </row>
    <row r="4" spans="1:2" x14ac:dyDescent="0.15">
      <c r="A4" t="s">
        <v>219</v>
      </c>
      <c r="B4" t="s">
        <v>220</v>
      </c>
    </row>
    <row r="5" spans="1:2" x14ac:dyDescent="0.15">
      <c r="A5" t="s">
        <v>221</v>
      </c>
      <c r="B5" t="s">
        <v>222</v>
      </c>
    </row>
    <row r="6" spans="1:2" x14ac:dyDescent="0.15">
      <c r="A6" t="s">
        <v>223</v>
      </c>
      <c r="B6" t="s">
        <v>224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ルート表（テンプレート）</vt:lpstr>
      <vt:lpstr>→データベース（編集不要）</vt:lpstr>
      <vt:lpstr>名称</vt:lpstr>
      <vt:lpstr>時間</vt:lpstr>
      <vt:lpstr>時間 (old)</vt:lpstr>
      <vt:lpstr>曳行指示</vt:lpstr>
      <vt:lpstr>ID</vt:lpstr>
      <vt:lpstr>'ルート表（テンプレート）'!Print_Area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2022-09-04T07:32:40Z</dcterms:created>
  <dcterms:modified xsi:type="dcterms:W3CDTF">2024-09-18T12:22:24Z</dcterms:modified>
  <cp:category/>
  <cp:contentStatus/>
</cp:coreProperties>
</file>